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SERV\2020 Data Report\Tables and Figures\Tables\Tables-6. 2021-Compact\"/>
    </mc:Choice>
  </mc:AlternateContent>
  <xr:revisionPtr revIDLastSave="0" documentId="13_ncr:1_{E07BE1DC-6179-4851-8C40-0F977BC168EC}" xr6:coauthVersionLast="47" xr6:coauthVersionMax="47" xr10:uidLastSave="{00000000-0000-0000-0000-000000000000}"/>
  <bookViews>
    <workbookView xWindow="13800" yWindow="1020" windowWidth="12960" windowHeight="14040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D15" i="2"/>
  <c r="D14" i="2"/>
  <c r="D13" i="2"/>
  <c r="D12" i="2"/>
  <c r="O6" i="2" s="1"/>
  <c r="D9" i="2"/>
  <c r="D8" i="2"/>
  <c r="D7" i="2"/>
  <c r="O5" i="2" s="1"/>
  <c r="L14" i="2" l="1"/>
  <c r="H14" i="2"/>
  <c r="L13" i="2"/>
  <c r="H13" i="2"/>
  <c r="L12" i="2"/>
  <c r="H12" i="2"/>
  <c r="L9" i="2"/>
  <c r="H9" i="2"/>
  <c r="L8" i="2"/>
  <c r="H8" i="2"/>
  <c r="L7" i="2"/>
  <c r="H7" i="2"/>
  <c r="D5" i="2"/>
  <c r="L4" i="2"/>
  <c r="H4" i="2"/>
  <c r="D4" i="2"/>
  <c r="L3" i="2"/>
  <c r="H3" i="2"/>
  <c r="D3" i="2"/>
  <c r="L2" i="2"/>
  <c r="H2" i="2"/>
  <c r="D2" i="2"/>
  <c r="Q6" i="2" l="1"/>
  <c r="Q5" i="2"/>
  <c r="Q4" i="2"/>
  <c r="P6" i="2"/>
  <c r="P5" i="2"/>
  <c r="P4" i="2"/>
  <c r="O4" i="2"/>
</calcChain>
</file>

<file path=xl/sharedStrings.xml><?xml version="1.0" encoding="utf-8"?>
<sst xmlns="http://schemas.openxmlformats.org/spreadsheetml/2006/main" count="92" uniqueCount="43">
  <si>
    <t>Total</t>
  </si>
  <si>
    <t xml:space="preserve">          Public</t>
  </si>
  <si>
    <t xml:space="preserve">          Private, not-for-profit</t>
  </si>
  <si>
    <t xml:space="preserve">          Private, for-profit</t>
  </si>
  <si>
    <t>Carnegie Classification and                                               Institution Type *</t>
  </si>
  <si>
    <t xml:space="preserve">N/A </t>
  </si>
  <si>
    <t>Avg Annual % Change PY to CY</t>
  </si>
  <si>
    <t>Avg Annual % Change PY5 to CY</t>
  </si>
  <si>
    <t>Avg Annual % Change PY10 to CY</t>
  </si>
  <si>
    <t>tt CY</t>
  </si>
  <si>
    <t>tt PY</t>
  </si>
  <si>
    <t>tt PY5</t>
  </si>
  <si>
    <t>tt PY10</t>
  </si>
  <si>
    <t>S</t>
  </si>
  <si>
    <t>Research Universities (RU/VH)</t>
  </si>
  <si>
    <t>Research Universities (RU/H)</t>
  </si>
  <si>
    <t>Doctoral/ Research Universities</t>
  </si>
  <si>
    <t>Master's Colleges &amp; Universities</t>
  </si>
  <si>
    <t>Other</t>
  </si>
  <si>
    <t>Table 3.14a</t>
  </si>
  <si>
    <t>Table 3.14b</t>
  </si>
  <si>
    <t>Source: Table C.14a and C.14b</t>
  </si>
  <si>
    <t>`</t>
  </si>
  <si>
    <t>Figure C.14a  Trends in Total Enrollment by Carnegie Classification, Fall 2009 to Fall 2019</t>
  </si>
  <si>
    <t>% Change 2018 to 2019</t>
  </si>
  <si>
    <t>Avg. Annual % Chg. '14 to '19</t>
  </si>
  <si>
    <t>Avg. Annual % Chg. '09 to '19</t>
  </si>
  <si>
    <t xml:space="preserve">      Doctoral: Very High Research</t>
  </si>
  <si>
    <t xml:space="preserve">      Doctoral: High Research</t>
  </si>
  <si>
    <t xml:space="preserve">    Doctoral/Professional Universities</t>
  </si>
  <si>
    <t xml:space="preserve">     Master's Colleges and Universities</t>
  </si>
  <si>
    <t xml:space="preserve">     Other</t>
  </si>
  <si>
    <t xml:space="preserve">S </t>
  </si>
  <si>
    <t xml:space="preserve">* See Appendix A for information about the Carnegie Classification system. </t>
  </si>
  <si>
    <t>N/A = Not available. S = Suppressed due to small number of institutional respondents in this category.</t>
  </si>
  <si>
    <t>Not all respondents provided applications data by level.</t>
  </si>
  <si>
    <t>Source: CGS/GRE Survey of Graduate Enrollment and Degrees</t>
  </si>
  <si>
    <t xml:space="preserve">Notes: Group sizes for each annual change analysis  (1, 5, and 10-year) were determined based on </t>
  </si>
  <si>
    <t xml:space="preserve">only those institutions that submitted data at both current and reference years. </t>
  </si>
  <si>
    <t>% Change,                           2019 to 2020</t>
  </si>
  <si>
    <t>Average Annual                             % Change,                                  2015 to 2020</t>
  </si>
  <si>
    <t>Average Annual                             % Change,                                  2010 to 2020</t>
  </si>
  <si>
    <t>Table C.14  Total Graduate Enrollment by Institution Type and Carnegie Classification, 2010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</si>
</sst>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/>
    <xf numFmtId="165" fontId="0" fillId="0" borderId="0" xfId="0" applyNumberFormat="1"/>
    <xf numFmtId="0" fontId="0" fillId="2" borderId="0" xfId="0" applyFill="1"/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6" fillId="2" borderId="0" xfId="0" applyFont="1" applyFill="1"/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0" xfId="0" applyFont="1"/>
    <xf numFmtId="0" fontId="5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showGridLines="0" tabSelected="1" workbookViewId="0">
      <selection activeCell="D11" sqref="D11"/>
    </sheetView>
  </sheetViews>
  <sheetFormatPr defaultRowHeight="12" x14ac:dyDescent="0.2"/>
  <cols>
    <col min="1" max="1" width="38.140625" style="25" customWidth="1"/>
    <col min="2" max="4" width="14.5703125" style="25" customWidth="1"/>
    <col min="5" max="16384" width="9.140625" style="25"/>
  </cols>
  <sheetData>
    <row r="1" spans="1:4" ht="12.75" thickBot="1" x14ac:dyDescent="0.25">
      <c r="A1" s="30" t="s">
        <v>42</v>
      </c>
      <c r="B1" s="31"/>
      <c r="C1" s="31"/>
      <c r="D1" s="31"/>
    </row>
    <row r="2" spans="1:4" s="2" customFormat="1" ht="36.75" thickBot="1" x14ac:dyDescent="0.25">
      <c r="A2" s="28" t="s">
        <v>4</v>
      </c>
      <c r="B2" s="29" t="s">
        <v>39</v>
      </c>
      <c r="C2" s="29" t="s">
        <v>40</v>
      </c>
      <c r="D2" s="29" t="s">
        <v>41</v>
      </c>
    </row>
    <row r="3" spans="1:4" s="2" customFormat="1" x14ac:dyDescent="0.2">
      <c r="A3" s="3" t="s">
        <v>0</v>
      </c>
      <c r="B3" s="5">
        <v>2.5241402446517958E-2</v>
      </c>
      <c r="C3" s="5">
        <v>1.2425940556630443E-2</v>
      </c>
      <c r="D3" s="5">
        <v>5.2042996988220349E-3</v>
      </c>
    </row>
    <row r="4" spans="1:4" s="2" customFormat="1" x14ac:dyDescent="0.2">
      <c r="A4" s="4" t="s">
        <v>1</v>
      </c>
      <c r="B4" s="19">
        <v>3.3401344238464192E-2</v>
      </c>
      <c r="C4" s="19">
        <v>1.721772800116388E-2</v>
      </c>
      <c r="D4" s="19">
        <v>1.0157130353482069E-2</v>
      </c>
    </row>
    <row r="5" spans="1:4" s="2" customFormat="1" x14ac:dyDescent="0.2">
      <c r="A5" s="4" t="s">
        <v>2</v>
      </c>
      <c r="B5" s="19">
        <v>1.0193325742725357E-2</v>
      </c>
      <c r="C5" s="19">
        <v>1.2420473362467144E-2</v>
      </c>
      <c r="D5" s="19">
        <v>7.2960847492084422E-3</v>
      </c>
    </row>
    <row r="6" spans="1:4" s="2" customFormat="1" x14ac:dyDescent="0.2">
      <c r="A6" s="4" t="s">
        <v>3</v>
      </c>
      <c r="B6" s="19" t="s">
        <v>13</v>
      </c>
      <c r="C6" s="19" t="s">
        <v>13</v>
      </c>
      <c r="D6" s="19" t="s">
        <v>13</v>
      </c>
    </row>
    <row r="7" spans="1:4" s="2" customFormat="1" x14ac:dyDescent="0.2">
      <c r="A7" s="1" t="s">
        <v>27</v>
      </c>
      <c r="B7" s="19">
        <v>2.1210953974875046E-2</v>
      </c>
      <c r="C7" s="19">
        <v>2.304093536354701E-2</v>
      </c>
      <c r="D7" s="19">
        <v>1.6577739352098962E-2</v>
      </c>
    </row>
    <row r="8" spans="1:4" s="2" customFormat="1" x14ac:dyDescent="0.2">
      <c r="A8" s="4" t="s">
        <v>1</v>
      </c>
      <c r="B8" s="19">
        <v>2.7093815288860901E-2</v>
      </c>
      <c r="C8" s="19">
        <v>2.1233838892626401E-2</v>
      </c>
      <c r="D8" s="19">
        <v>1.4882327692490404E-2</v>
      </c>
    </row>
    <row r="9" spans="1:4" s="2" customFormat="1" x14ac:dyDescent="0.2">
      <c r="A9" s="4" t="s">
        <v>2</v>
      </c>
      <c r="B9" s="19">
        <v>3.2551086435730348E-3</v>
      </c>
      <c r="C9" s="19">
        <v>2.8696098002639926E-2</v>
      </c>
      <c r="D9" s="19">
        <v>2.2864767478088965E-2</v>
      </c>
    </row>
    <row r="10" spans="1:4" s="2" customFormat="1" x14ac:dyDescent="0.2">
      <c r="A10" s="4" t="s">
        <v>3</v>
      </c>
      <c r="B10" s="19" t="s">
        <v>5</v>
      </c>
      <c r="C10" s="19" t="s">
        <v>5</v>
      </c>
      <c r="D10" s="19" t="s">
        <v>5</v>
      </c>
    </row>
    <row r="11" spans="1:4" s="2" customFormat="1" x14ac:dyDescent="0.2">
      <c r="A11" s="1" t="s">
        <v>28</v>
      </c>
      <c r="B11" s="19">
        <v>2.689830106388813E-2</v>
      </c>
      <c r="C11" s="19">
        <v>4.4510228521148497E-4</v>
      </c>
      <c r="D11" s="19">
        <v>-2.4964633435965332E-3</v>
      </c>
    </row>
    <row r="12" spans="1:4" s="2" customFormat="1" x14ac:dyDescent="0.2">
      <c r="A12" s="4" t="s">
        <v>1</v>
      </c>
      <c r="B12" s="19">
        <v>2.6676926369644915E-2</v>
      </c>
      <c r="C12" s="19">
        <v>4.4152465071303215E-3</v>
      </c>
      <c r="D12" s="19">
        <v>7.5884230975553635E-4</v>
      </c>
    </row>
    <row r="13" spans="1:4" s="2" customFormat="1" x14ac:dyDescent="0.2">
      <c r="A13" s="4" t="s">
        <v>2</v>
      </c>
      <c r="B13" s="19">
        <v>2.7456981918259515E-2</v>
      </c>
      <c r="C13" s="19">
        <v>-9.2143879308254524E-3</v>
      </c>
      <c r="D13" s="19">
        <v>-9.9030667867469283E-3</v>
      </c>
    </row>
    <row r="14" spans="1:4" s="2" customFormat="1" x14ac:dyDescent="0.2">
      <c r="A14" s="4" t="s">
        <v>3</v>
      </c>
      <c r="B14" s="19" t="s">
        <v>5</v>
      </c>
      <c r="C14" s="19" t="s">
        <v>5</v>
      </c>
      <c r="D14" s="19" t="s">
        <v>5</v>
      </c>
    </row>
    <row r="15" spans="1:4" x14ac:dyDescent="0.2">
      <c r="A15" s="2" t="s">
        <v>29</v>
      </c>
      <c r="B15" s="19">
        <v>4.7469598776669564E-2</v>
      </c>
      <c r="C15" s="19">
        <v>1.0589864736565691E-2</v>
      </c>
      <c r="D15" s="19">
        <v>1.3104152484683395E-2</v>
      </c>
    </row>
    <row r="16" spans="1:4" x14ac:dyDescent="0.2">
      <c r="A16" s="24" t="s">
        <v>1</v>
      </c>
      <c r="B16" s="19">
        <v>7.9540520984080931E-2</v>
      </c>
      <c r="C16" s="19">
        <v>3.1997589635432311E-2</v>
      </c>
      <c r="D16" s="19">
        <v>2.1847475407240257E-2</v>
      </c>
    </row>
    <row r="17" spans="1:4" x14ac:dyDescent="0.2">
      <c r="A17" s="24" t="s">
        <v>2</v>
      </c>
      <c r="B17" s="19">
        <v>2.5862279098111118E-2</v>
      </c>
      <c r="C17" s="19">
        <v>7.5448535147507826E-3</v>
      </c>
      <c r="D17" s="19">
        <v>7.9227785456329018E-3</v>
      </c>
    </row>
    <row r="18" spans="1:4" x14ac:dyDescent="0.2">
      <c r="A18" s="24" t="s">
        <v>3</v>
      </c>
      <c r="B18" s="19" t="s">
        <v>13</v>
      </c>
      <c r="C18" s="19" t="s">
        <v>32</v>
      </c>
      <c r="D18" s="19" t="s">
        <v>32</v>
      </c>
    </row>
    <row r="19" spans="1:4" x14ac:dyDescent="0.2">
      <c r="A19" s="2" t="s">
        <v>30</v>
      </c>
      <c r="B19" s="19">
        <v>3.4885975205347197E-2</v>
      </c>
      <c r="C19" s="19">
        <v>7.48432199033644E-3</v>
      </c>
      <c r="D19" s="19">
        <v>-2.6351709408572233E-3</v>
      </c>
    </row>
    <row r="20" spans="1:4" x14ac:dyDescent="0.2">
      <c r="A20" s="24" t="s">
        <v>1</v>
      </c>
      <c r="B20" s="19">
        <v>5.5035963605818861E-2</v>
      </c>
      <c r="C20" s="19">
        <v>1.2739072447029366E-2</v>
      </c>
      <c r="D20" s="19">
        <v>-4.3704947605391895E-4</v>
      </c>
    </row>
    <row r="21" spans="1:4" x14ac:dyDescent="0.2">
      <c r="A21" s="24" t="s">
        <v>2</v>
      </c>
      <c r="B21" s="19">
        <v>-1.7648466110895988E-2</v>
      </c>
      <c r="C21" s="19">
        <v>-8.0885049508984778E-3</v>
      </c>
      <c r="D21" s="19">
        <v>-8.5768087215064674E-3</v>
      </c>
    </row>
    <row r="22" spans="1:4" x14ac:dyDescent="0.2">
      <c r="A22" s="24" t="s">
        <v>3</v>
      </c>
      <c r="B22" s="19" t="s">
        <v>5</v>
      </c>
      <c r="C22" s="19" t="s">
        <v>5</v>
      </c>
      <c r="D22" s="19" t="s">
        <v>5</v>
      </c>
    </row>
    <row r="23" spans="1:4" x14ac:dyDescent="0.2">
      <c r="A23" s="2" t="s">
        <v>31</v>
      </c>
      <c r="B23" s="19">
        <v>-2.1392879450343183E-2</v>
      </c>
      <c r="C23" s="19">
        <v>-4.642913530866797E-2</v>
      </c>
      <c r="D23" s="19">
        <v>-5.4993267017071371E-2</v>
      </c>
    </row>
    <row r="24" spans="1:4" x14ac:dyDescent="0.2">
      <c r="A24" s="24" t="s">
        <v>1</v>
      </c>
      <c r="B24" s="19">
        <v>7.1753011651638499E-3</v>
      </c>
      <c r="C24" s="19">
        <v>2.3314439140811549E-2</v>
      </c>
      <c r="D24" s="19">
        <v>1.6315291283022115E-2</v>
      </c>
    </row>
    <row r="25" spans="1:4" x14ac:dyDescent="0.2">
      <c r="A25" s="24" t="s">
        <v>2</v>
      </c>
      <c r="B25" s="19">
        <v>4.1101740151596067E-2</v>
      </c>
      <c r="C25" s="19">
        <v>3.4484378670425198E-2</v>
      </c>
      <c r="D25" s="19">
        <v>-2.211249463288989E-3</v>
      </c>
    </row>
    <row r="26" spans="1:4" ht="12.75" thickBot="1" x14ac:dyDescent="0.25">
      <c r="A26" s="26" t="s">
        <v>3</v>
      </c>
      <c r="B26" s="27" t="s">
        <v>5</v>
      </c>
      <c r="C26" s="27" t="s">
        <v>5</v>
      </c>
      <c r="D26" s="27" t="s">
        <v>5</v>
      </c>
    </row>
    <row r="27" spans="1:4" x14ac:dyDescent="0.2">
      <c r="A27" s="2" t="s">
        <v>33</v>
      </c>
    </row>
    <row r="28" spans="1:4" x14ac:dyDescent="0.2">
      <c r="A28" s="2" t="s">
        <v>37</v>
      </c>
    </row>
    <row r="29" spans="1:4" x14ac:dyDescent="0.2">
      <c r="A29" s="2" t="s">
        <v>38</v>
      </c>
    </row>
    <row r="30" spans="1:4" x14ac:dyDescent="0.2">
      <c r="A30" s="2" t="s">
        <v>34</v>
      </c>
    </row>
    <row r="31" spans="1:4" x14ac:dyDescent="0.2">
      <c r="A31" s="2" t="s">
        <v>35</v>
      </c>
    </row>
    <row r="32" spans="1:4" x14ac:dyDescent="0.2">
      <c r="A32" s="24" t="s">
        <v>36</v>
      </c>
    </row>
  </sheetData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workbookViewId="0">
      <selection activeCell="J13" sqref="J13:K14"/>
    </sheetView>
  </sheetViews>
  <sheetFormatPr defaultRowHeight="12.75" x14ac:dyDescent="0.2"/>
  <cols>
    <col min="1" max="1" width="28" bestFit="1" customWidth="1"/>
    <col min="2" max="2" width="9.140625" customWidth="1"/>
    <col min="3" max="3" width="10.28515625" customWidth="1"/>
    <col min="4" max="4" width="8.28515625" bestFit="1" customWidth="1"/>
    <col min="6" max="6" width="10.42578125" customWidth="1"/>
    <col min="7" max="7" width="10.5703125" customWidth="1"/>
    <col min="8" max="8" width="8.7109375" bestFit="1" customWidth="1"/>
    <col min="10" max="10" width="9.42578125" customWidth="1"/>
    <col min="11" max="11" width="9.5703125" customWidth="1"/>
    <col min="12" max="12" width="8.28515625" bestFit="1" customWidth="1"/>
    <col min="14" max="14" width="12.7109375" customWidth="1"/>
  </cols>
  <sheetData>
    <row r="1" spans="1:18" s="6" customFormat="1" ht="60" x14ac:dyDescent="0.2">
      <c r="B1" s="7" t="s">
        <v>9</v>
      </c>
      <c r="C1" s="7" t="s">
        <v>10</v>
      </c>
      <c r="D1" s="7" t="s">
        <v>6</v>
      </c>
      <c r="F1" s="7" t="s">
        <v>9</v>
      </c>
      <c r="G1" s="7" t="s">
        <v>11</v>
      </c>
      <c r="H1" s="7" t="s">
        <v>7</v>
      </c>
      <c r="J1" s="7" t="s">
        <v>9</v>
      </c>
      <c r="K1" s="7" t="s">
        <v>12</v>
      </c>
      <c r="L1" s="7" t="s">
        <v>8</v>
      </c>
      <c r="N1" s="16" t="s">
        <v>23</v>
      </c>
      <c r="O1"/>
      <c r="P1"/>
      <c r="Q1"/>
      <c r="R1"/>
    </row>
    <row r="2" spans="1:18" x14ac:dyDescent="0.2">
      <c r="A2" s="3" t="s">
        <v>0</v>
      </c>
      <c r="B2" s="20">
        <v>1502423.0000000007</v>
      </c>
      <c r="C2" s="21">
        <v>1483409.9999999998</v>
      </c>
      <c r="D2" s="8">
        <f>(B2/C2)-1</f>
        <v>1.281709035263412E-2</v>
      </c>
      <c r="F2" s="20">
        <v>1438779.9999999993</v>
      </c>
      <c r="G2" s="21">
        <v>1375726.9999999998</v>
      </c>
      <c r="H2" s="8">
        <f>((F2/G2)-1)/5</f>
        <v>9.1664988765939089E-3</v>
      </c>
      <c r="J2" s="20">
        <v>1497795.9999999998</v>
      </c>
      <c r="K2" s="21">
        <v>1459664.9999999991</v>
      </c>
      <c r="L2" s="8">
        <f>((J2/K2)-1)/10</f>
        <v>2.6123117290611786E-3</v>
      </c>
    </row>
    <row r="3" spans="1:18" ht="51" x14ac:dyDescent="0.2">
      <c r="A3" s="4" t="s">
        <v>1</v>
      </c>
      <c r="B3" s="22">
        <v>1026587.0000000001</v>
      </c>
      <c r="C3" s="23">
        <v>1012232.0000000002</v>
      </c>
      <c r="D3" s="8">
        <f t="shared" ref="D3:D10" si="0">(B3/C3)-1</f>
        <v>1.4181531506610945E-2</v>
      </c>
      <c r="F3" s="22">
        <v>1010956.9999999998</v>
      </c>
      <c r="G3" s="23">
        <v>941993.99999999988</v>
      </c>
      <c r="H3" s="8">
        <f t="shared" ref="H3:H4" si="1">((F3/G3)-1)/5</f>
        <v>1.4641919162967065E-2</v>
      </c>
      <c r="J3" s="22">
        <v>1027244.0000000002</v>
      </c>
      <c r="K3" s="23">
        <v>952212.99999999977</v>
      </c>
      <c r="L3" s="8">
        <f t="shared" ref="L3:L4" si="2">((J3/K3)-1)/10</f>
        <v>7.8796445753209106E-3</v>
      </c>
      <c r="O3" s="13" t="s">
        <v>24</v>
      </c>
      <c r="P3" s="13" t="s">
        <v>25</v>
      </c>
      <c r="Q3" s="13" t="s">
        <v>26</v>
      </c>
      <c r="R3" s="14"/>
    </row>
    <row r="4" spans="1:18" x14ac:dyDescent="0.2">
      <c r="A4" s="4" t="s">
        <v>2</v>
      </c>
      <c r="B4" s="22">
        <v>455566</v>
      </c>
      <c r="C4" s="23">
        <v>450959.99999999994</v>
      </c>
      <c r="D4" s="8">
        <f t="shared" si="0"/>
        <v>1.0213766187688655E-2</v>
      </c>
      <c r="F4" s="22">
        <v>407553.00000000017</v>
      </c>
      <c r="G4" s="23">
        <v>389174.99999999965</v>
      </c>
      <c r="H4" s="8">
        <f t="shared" si="1"/>
        <v>9.4445943341687315E-3</v>
      </c>
      <c r="J4" s="22">
        <v>450282.00000000006</v>
      </c>
      <c r="K4" s="23">
        <v>421111.00000000006</v>
      </c>
      <c r="L4" s="8">
        <f t="shared" si="2"/>
        <v>6.9271522235230028E-3</v>
      </c>
      <c r="N4" t="s">
        <v>19</v>
      </c>
      <c r="O4" s="15">
        <f>+D2</f>
        <v>1.281709035263412E-2</v>
      </c>
      <c r="P4" s="15">
        <f>+H2</f>
        <v>9.1664988765939089E-3</v>
      </c>
      <c r="Q4" s="15">
        <f>+L2</f>
        <v>2.6123117290611786E-3</v>
      </c>
      <c r="R4" t="s">
        <v>0</v>
      </c>
    </row>
    <row r="5" spans="1:18" x14ac:dyDescent="0.2">
      <c r="A5" s="4" t="s">
        <v>3</v>
      </c>
      <c r="B5" s="22">
        <v>20270</v>
      </c>
      <c r="C5" s="23">
        <v>20218</v>
      </c>
      <c r="D5" s="8">
        <f t="shared" si="0"/>
        <v>2.5719655752300952E-3</v>
      </c>
      <c r="F5" s="22">
        <v>20270</v>
      </c>
      <c r="G5" s="23">
        <v>44558</v>
      </c>
      <c r="H5" s="9"/>
      <c r="J5" s="22">
        <v>20270</v>
      </c>
      <c r="K5" s="23">
        <v>86341</v>
      </c>
      <c r="L5" s="9"/>
      <c r="N5" t="s">
        <v>19</v>
      </c>
      <c r="O5" s="15">
        <f>+D7</f>
        <v>2.1977737158260346E-2</v>
      </c>
      <c r="P5" s="15">
        <f>+H7</f>
        <v>2.3367677329312019E-2</v>
      </c>
      <c r="Q5" s="15">
        <f>+L7</f>
        <v>1.7948312258840683E-2</v>
      </c>
      <c r="R5" t="s">
        <v>14</v>
      </c>
    </row>
    <row r="6" spans="1:18" x14ac:dyDescent="0.2">
      <c r="A6" s="4"/>
      <c r="D6" s="9"/>
      <c r="F6" s="10"/>
      <c r="G6" s="10"/>
      <c r="H6" s="9"/>
      <c r="J6" s="10"/>
      <c r="K6" s="10"/>
      <c r="L6" s="9"/>
      <c r="N6" t="s">
        <v>19</v>
      </c>
      <c r="O6" s="15">
        <f>+D12</f>
        <v>-4.318280721721468E-3</v>
      </c>
      <c r="P6" s="15">
        <f>+H12</f>
        <v>-4.713869172090779E-3</v>
      </c>
      <c r="Q6" s="15">
        <f>+L12</f>
        <v>-4.4263119655731488E-3</v>
      </c>
      <c r="R6" t="s">
        <v>15</v>
      </c>
    </row>
    <row r="7" spans="1:18" x14ac:dyDescent="0.2">
      <c r="A7" s="1" t="s">
        <v>27</v>
      </c>
      <c r="B7" s="22">
        <v>828036</v>
      </c>
      <c r="C7" s="23">
        <v>810228.99999999988</v>
      </c>
      <c r="D7" s="8">
        <f t="shared" si="0"/>
        <v>2.1977737158260346E-2</v>
      </c>
      <c r="F7" s="22">
        <v>795418.99999999977</v>
      </c>
      <c r="G7" s="23">
        <v>712205.99999999977</v>
      </c>
      <c r="H7" s="8">
        <f t="shared" ref="H7:H9" si="3">((F7/G7)-1)/5</f>
        <v>2.3367677329312019E-2</v>
      </c>
      <c r="J7" s="22">
        <v>827477.00000000023</v>
      </c>
      <c r="K7" s="23">
        <v>701559.00000000012</v>
      </c>
      <c r="L7" s="8">
        <f t="shared" ref="L7:L9" si="4">((J7/K7)-1)/10</f>
        <v>1.7948312258840683E-2</v>
      </c>
      <c r="N7" t="s">
        <v>20</v>
      </c>
      <c r="O7" s="15">
        <v>-3.1768334207415982E-2</v>
      </c>
      <c r="P7" s="15">
        <v>-1.6099258358111344E-2</v>
      </c>
      <c r="Q7" s="15">
        <v>8.1350906713874242E-3</v>
      </c>
      <c r="R7" t="s">
        <v>16</v>
      </c>
    </row>
    <row r="8" spans="1:18" x14ac:dyDescent="0.2">
      <c r="A8" s="4" t="s">
        <v>1</v>
      </c>
      <c r="B8" s="22">
        <v>620595.99999999965</v>
      </c>
      <c r="C8" s="23">
        <v>607693.00000000012</v>
      </c>
      <c r="D8" s="8">
        <f t="shared" si="0"/>
        <v>2.1232760620904845E-2</v>
      </c>
      <c r="F8" s="22">
        <v>610406.00000000012</v>
      </c>
      <c r="G8" s="23">
        <v>550234.99999999977</v>
      </c>
      <c r="H8" s="8">
        <f t="shared" si="3"/>
        <v>2.1871018746535721E-2</v>
      </c>
      <c r="J8" s="22">
        <v>624140</v>
      </c>
      <c r="K8" s="23">
        <v>545008</v>
      </c>
      <c r="L8" s="8">
        <f t="shared" si="4"/>
        <v>1.4519419898423513E-2</v>
      </c>
      <c r="N8" t="s">
        <v>20</v>
      </c>
      <c r="O8" s="15">
        <v>-2.4368586489891264E-2</v>
      </c>
      <c r="P8" s="15">
        <v>-4.1368333131961863E-3</v>
      </c>
      <c r="Q8" s="15">
        <v>7.8794671842643098E-3</v>
      </c>
      <c r="R8" t="s">
        <v>17</v>
      </c>
    </row>
    <row r="9" spans="1:18" x14ac:dyDescent="0.2">
      <c r="A9" s="4" t="s">
        <v>2</v>
      </c>
      <c r="B9" s="22">
        <v>207440</v>
      </c>
      <c r="C9" s="23">
        <v>202536</v>
      </c>
      <c r="D9" s="8">
        <f t="shared" si="0"/>
        <v>2.4212979420942471E-2</v>
      </c>
      <c r="F9" s="22">
        <v>185013.00000000003</v>
      </c>
      <c r="G9" s="23">
        <v>161971.00000000003</v>
      </c>
      <c r="H9" s="8">
        <f t="shared" si="3"/>
        <v>2.8452006840730747E-2</v>
      </c>
      <c r="J9" s="22">
        <v>203336.99999999994</v>
      </c>
      <c r="K9" s="23">
        <v>156551</v>
      </c>
      <c r="L9" s="8">
        <f t="shared" si="4"/>
        <v>2.9885468633224922E-2</v>
      </c>
      <c r="N9" t="s">
        <v>20</v>
      </c>
      <c r="O9" s="15">
        <v>0.1360388892980775</v>
      </c>
      <c r="P9" s="15">
        <v>9.0733561950201033E-2</v>
      </c>
      <c r="Q9" s="15">
        <v>9.4122630519961947E-2</v>
      </c>
      <c r="R9" t="s">
        <v>18</v>
      </c>
    </row>
    <row r="10" spans="1:18" x14ac:dyDescent="0.2">
      <c r="A10" s="4" t="s">
        <v>3</v>
      </c>
      <c r="B10" s="11"/>
      <c r="C10" s="12"/>
      <c r="D10" s="8" t="e">
        <f t="shared" si="0"/>
        <v>#DIV/0!</v>
      </c>
      <c r="F10" s="17"/>
      <c r="G10" s="18"/>
      <c r="H10" s="9"/>
      <c r="J10" s="17"/>
      <c r="K10" s="18"/>
      <c r="L10" s="9"/>
      <c r="N10" s="16" t="s">
        <v>21</v>
      </c>
      <c r="O10" s="15"/>
      <c r="Q10" s="15"/>
    </row>
    <row r="11" spans="1:18" x14ac:dyDescent="0.2">
      <c r="A11" s="4"/>
      <c r="D11" s="9"/>
      <c r="F11" s="10"/>
      <c r="G11" s="10"/>
      <c r="H11" s="9"/>
      <c r="J11" s="10"/>
      <c r="K11" s="10"/>
      <c r="L11" s="9"/>
    </row>
    <row r="12" spans="1:18" x14ac:dyDescent="0.2">
      <c r="A12" s="1" t="s">
        <v>28</v>
      </c>
      <c r="B12" s="22">
        <v>267696.00000000012</v>
      </c>
      <c r="C12" s="23">
        <v>268857</v>
      </c>
      <c r="D12" s="8">
        <f t="shared" ref="D12:D15" si="5">(B12/C12)-1</f>
        <v>-4.318280721721468E-3</v>
      </c>
      <c r="F12" s="22">
        <v>265222.00000000006</v>
      </c>
      <c r="G12" s="23">
        <v>271624</v>
      </c>
      <c r="H12" s="8">
        <f t="shared" ref="H12:H14" si="6">((F12/G12)-1)/5</f>
        <v>-4.713869172090779E-3</v>
      </c>
      <c r="J12" s="22">
        <v>273615.99999999994</v>
      </c>
      <c r="K12" s="23">
        <v>286288</v>
      </c>
      <c r="L12" s="8">
        <f t="shared" ref="L12:L14" si="7">((J12/K12)-1)/10</f>
        <v>-4.4263119655731488E-3</v>
      </c>
    </row>
    <row r="13" spans="1:18" x14ac:dyDescent="0.2">
      <c r="A13" s="4" t="s">
        <v>1</v>
      </c>
      <c r="B13" s="22">
        <v>185603</v>
      </c>
      <c r="C13" s="23">
        <v>185627.99999999991</v>
      </c>
      <c r="D13" s="8">
        <f t="shared" si="5"/>
        <v>-1.3467795806620941E-4</v>
      </c>
      <c r="F13" s="22">
        <v>191434</v>
      </c>
      <c r="G13" s="23">
        <v>190590.99999999994</v>
      </c>
      <c r="H13" s="8">
        <f t="shared" si="6"/>
        <v>8.8461679722553479E-4</v>
      </c>
      <c r="J13" s="22">
        <v>193460</v>
      </c>
      <c r="K13" s="23">
        <v>197891.99999999997</v>
      </c>
      <c r="L13" s="8">
        <f t="shared" si="7"/>
        <v>-2.2396054413518331E-3</v>
      </c>
    </row>
    <row r="14" spans="1:18" x14ac:dyDescent="0.2">
      <c r="A14" s="4" t="s">
        <v>2</v>
      </c>
      <c r="B14" s="22">
        <v>82092.999999999971</v>
      </c>
      <c r="C14" s="23">
        <v>83229</v>
      </c>
      <c r="D14" s="8">
        <f t="shared" si="5"/>
        <v>-1.3649088659001385E-2</v>
      </c>
      <c r="F14" s="22">
        <v>73787.999999999985</v>
      </c>
      <c r="G14" s="23">
        <v>81033.000000000015</v>
      </c>
      <c r="H14" s="8">
        <f t="shared" si="6"/>
        <v>-1.788160379104815E-2</v>
      </c>
      <c r="J14" s="22">
        <v>80156</v>
      </c>
      <c r="K14" s="23">
        <v>88396</v>
      </c>
      <c r="L14" s="8">
        <f t="shared" si="7"/>
        <v>-9.3216887641974777E-3</v>
      </c>
    </row>
    <row r="15" spans="1:18" x14ac:dyDescent="0.2">
      <c r="A15" s="4" t="s">
        <v>3</v>
      </c>
      <c r="B15" s="17"/>
      <c r="C15" s="18"/>
      <c r="D15" s="8" t="e">
        <f t="shared" si="5"/>
        <v>#DIV/0!</v>
      </c>
      <c r="F15" s="17"/>
      <c r="G15" s="18"/>
      <c r="J15" s="17"/>
      <c r="K15" s="18"/>
      <c r="L15" s="9"/>
    </row>
    <row r="22" spans="6:6" x14ac:dyDescent="0.2">
      <c r="F22" t="s">
        <v>22</v>
      </c>
    </row>
  </sheetData>
  <phoneticPr fontId="1" type="noConversion"/>
  <printOptions headings="1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Table</vt:lpstr>
      <vt:lpstr>Data</vt:lpstr>
      <vt:lpstr>Sheet3</vt:lpstr>
      <vt:lpstr>'Final Table'!Print_Area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2016-06-21T14:15:07Z</cp:lastPrinted>
  <dcterms:created xsi:type="dcterms:W3CDTF">2009-06-19T14:43:41Z</dcterms:created>
  <dcterms:modified xsi:type="dcterms:W3CDTF">2021-09-23T20:47:07Z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2d355407-e243-42b5-be63-4e046a4de005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