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o\Desktop\GED Table Design\"/>
    </mc:Choice>
  </mc:AlternateContent>
  <xr:revisionPtr revIDLastSave="0" documentId="13_ncr:1_{F82CC4AB-CEDA-4563-9443-99C8753BB024}" xr6:coauthVersionLast="45" xr6:coauthVersionMax="45" xr10:uidLastSave="{00000000-0000-0000-0000-000000000000}"/>
  <bookViews>
    <workbookView xWindow="1905" yWindow="1905" windowWidth="20400" windowHeight="13065" xr2:uid="{00000000-000D-0000-FFFF-FFFF00000000}"/>
  </bookViews>
  <sheets>
    <sheet name="Final Table" sheetId="1" r:id="rId1"/>
    <sheet name="Data" sheetId="2" r:id="rId2"/>
    <sheet name="Sheet3" sheetId="3" r:id="rId3"/>
  </sheets>
  <definedNames>
    <definedName name="_xlnm.Print_Area" localSheetId="0">'Final Table'!$A$1:$J$19</definedName>
    <definedName name="_xlnm.Print_Titles" localSheetId="1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4" i="2" l="1"/>
  <c r="AF14" i="2"/>
  <c r="AB14" i="2"/>
  <c r="X14" i="2"/>
  <c r="T14" i="2"/>
  <c r="P14" i="2"/>
  <c r="L14" i="2"/>
  <c r="H14" i="2"/>
  <c r="D14" i="2"/>
  <c r="AJ13" i="2"/>
  <c r="AF13" i="2"/>
  <c r="AB13" i="2"/>
  <c r="X13" i="2"/>
  <c r="T13" i="2"/>
  <c r="P13" i="2"/>
  <c r="L13" i="2"/>
  <c r="H13" i="2"/>
  <c r="D13" i="2"/>
  <c r="AJ12" i="2"/>
  <c r="AF12" i="2"/>
  <c r="AB12" i="2"/>
  <c r="X12" i="2"/>
  <c r="T12" i="2"/>
  <c r="P12" i="2"/>
  <c r="L12" i="2"/>
  <c r="H12" i="2"/>
  <c r="D12" i="2"/>
  <c r="AJ11" i="2"/>
  <c r="AF11" i="2"/>
  <c r="AB11" i="2"/>
  <c r="X11" i="2"/>
  <c r="T11" i="2"/>
  <c r="P11" i="2"/>
  <c r="L11" i="2"/>
  <c r="H11" i="2"/>
  <c r="D11" i="2"/>
  <c r="AJ10" i="2"/>
  <c r="AF10" i="2"/>
  <c r="AB10" i="2"/>
  <c r="X10" i="2"/>
  <c r="T10" i="2"/>
  <c r="P10" i="2"/>
  <c r="L10" i="2"/>
  <c r="H10" i="2"/>
  <c r="D10" i="2"/>
  <c r="AJ9" i="2"/>
  <c r="AF9" i="2"/>
  <c r="AB9" i="2"/>
  <c r="X9" i="2"/>
  <c r="T9" i="2"/>
  <c r="P9" i="2"/>
  <c r="L9" i="2"/>
  <c r="H9" i="2"/>
  <c r="D9" i="2"/>
  <c r="AJ8" i="2"/>
  <c r="AF8" i="2"/>
  <c r="AB8" i="2"/>
  <c r="X8" i="2"/>
  <c r="T8" i="2"/>
  <c r="P8" i="2"/>
  <c r="L8" i="2"/>
  <c r="H8" i="2"/>
  <c r="D8" i="2"/>
  <c r="AJ7" i="2"/>
  <c r="AF7" i="2"/>
  <c r="AB7" i="2"/>
  <c r="X7" i="2"/>
  <c r="T7" i="2"/>
  <c r="P7" i="2"/>
  <c r="L7" i="2"/>
  <c r="H7" i="2"/>
  <c r="D7" i="2"/>
  <c r="AJ6" i="2"/>
  <c r="AF6" i="2"/>
  <c r="AB6" i="2"/>
  <c r="X6" i="2"/>
  <c r="T6" i="2"/>
  <c r="P6" i="2"/>
  <c r="L6" i="2"/>
  <c r="H6" i="2"/>
  <c r="D6" i="2"/>
  <c r="AJ5" i="2"/>
  <c r="AF5" i="2"/>
  <c r="AB5" i="2"/>
  <c r="X5" i="2"/>
  <c r="T5" i="2"/>
  <c r="P5" i="2"/>
  <c r="L5" i="2"/>
  <c r="H5" i="2"/>
  <c r="D5" i="2"/>
  <c r="AJ4" i="2"/>
  <c r="AF4" i="2"/>
  <c r="AB4" i="2"/>
  <c r="X4" i="2"/>
  <c r="T4" i="2"/>
  <c r="P4" i="2"/>
  <c r="L4" i="2"/>
  <c r="H4" i="2"/>
  <c r="D4" i="2"/>
  <c r="AJ3" i="2"/>
  <c r="AF3" i="2"/>
  <c r="AB3" i="2"/>
  <c r="X3" i="2"/>
  <c r="T3" i="2"/>
  <c r="P3" i="2"/>
  <c r="L3" i="2"/>
  <c r="H3" i="2"/>
  <c r="D3" i="2"/>
  <c r="BA4" i="2" l="1"/>
  <c r="BA6" i="2"/>
  <c r="BA8" i="2"/>
  <c r="BA10" i="2"/>
  <c r="BA12" i="2"/>
  <c r="BA14" i="2"/>
  <c r="BA5" i="2"/>
  <c r="BA7" i="2"/>
  <c r="BA9" i="2"/>
  <c r="BA11" i="2"/>
  <c r="BA13" i="2"/>
  <c r="BA15" i="2"/>
  <c r="AZ5" i="2"/>
  <c r="AZ7" i="2"/>
  <c r="AZ9" i="2"/>
  <c r="AZ11" i="2"/>
  <c r="AZ13" i="2"/>
  <c r="AZ15" i="2"/>
  <c r="AZ4" i="2"/>
  <c r="AZ6" i="2"/>
  <c r="AZ8" i="2"/>
  <c r="AZ10" i="2"/>
  <c r="AZ12" i="2"/>
  <c r="AZ14" i="2"/>
  <c r="AM4" i="2"/>
  <c r="AM6" i="2"/>
  <c r="AM8" i="2"/>
  <c r="AM10" i="2"/>
  <c r="AM12" i="2"/>
  <c r="AM14" i="2"/>
  <c r="AM5" i="2"/>
  <c r="AM7" i="2"/>
  <c r="AM9" i="2"/>
  <c r="AM11" i="2"/>
  <c r="AM13" i="2"/>
  <c r="AM15" i="2"/>
</calcChain>
</file>

<file path=xl/sharedStrings.xml><?xml version="1.0" encoding="utf-8"?>
<sst xmlns="http://schemas.openxmlformats.org/spreadsheetml/2006/main" count="114" uniqueCount="53">
  <si>
    <t>Total</t>
  </si>
  <si>
    <t>Source: CGS/GRE Survey of Graduate Enrollment and Degrees</t>
  </si>
  <si>
    <t>Broad Field</t>
  </si>
  <si>
    <t xml:space="preserve">   Business</t>
  </si>
  <si>
    <t xml:space="preserve">   Education</t>
  </si>
  <si>
    <t xml:space="preserve">   Engineering</t>
  </si>
  <si>
    <t xml:space="preserve">   Health Sciences</t>
  </si>
  <si>
    <t xml:space="preserve">   Other Fields</t>
  </si>
  <si>
    <t>Men</t>
  </si>
  <si>
    <t>Women</t>
  </si>
  <si>
    <t xml:space="preserve">   Arts &amp; Humanities</t>
  </si>
  <si>
    <t xml:space="preserve">   Bio. &amp; Agric. Sci.</t>
  </si>
  <si>
    <t xml:space="preserve">   Public Admin. &amp; Svcs.</t>
  </si>
  <si>
    <t xml:space="preserve">   Social &amp; Behav. Sci.</t>
  </si>
  <si>
    <t xml:space="preserve">   Math &amp; Comp. Sci.</t>
  </si>
  <si>
    <t xml:space="preserve">   Physical &amp; Earth Sci.</t>
  </si>
  <si>
    <t>TOTAL</t>
  </si>
  <si>
    <t>MEN</t>
  </si>
  <si>
    <t>WOMEN</t>
  </si>
  <si>
    <t>var CY</t>
  </si>
  <si>
    <t>Avg Annual % Change PY to CY</t>
  </si>
  <si>
    <t>var PY5</t>
  </si>
  <si>
    <t>Avg Annual % Change PY5 to CY</t>
  </si>
  <si>
    <t>var PY10</t>
  </si>
  <si>
    <t>Avg Annual % Change PY10 to CY</t>
  </si>
  <si>
    <t xml:space="preserve">   Arts and Humanities</t>
  </si>
  <si>
    <t xml:space="preserve">   Biological and Agricultural Sciences</t>
  </si>
  <si>
    <t xml:space="preserve">   Mathematics and Computer Sciences</t>
  </si>
  <si>
    <t xml:space="preserve">   Physical and Earth Sciences</t>
  </si>
  <si>
    <t xml:space="preserve">   Public Administration and Services</t>
  </si>
  <si>
    <t xml:space="preserve">   Social and Behavioral Sciences</t>
  </si>
  <si>
    <t>Arts &amp; Humanities</t>
  </si>
  <si>
    <t>Biological &amp; Agric. Sci.</t>
  </si>
  <si>
    <t>Business</t>
  </si>
  <si>
    <t>Education</t>
  </si>
  <si>
    <t>Engineering</t>
  </si>
  <si>
    <t>Health Sciences</t>
  </si>
  <si>
    <t>Math &amp; Computer Sci.</t>
  </si>
  <si>
    <t>Physical &amp; Earth Sci.</t>
  </si>
  <si>
    <t>Public Admin. &amp; Svcs.</t>
  </si>
  <si>
    <t>Social &amp; Behavioral Sci.</t>
  </si>
  <si>
    <t>Other Fields</t>
  </si>
  <si>
    <t>Source: Table C.29</t>
  </si>
  <si>
    <t>% Change,                           '17/18 -              '18/19</t>
  </si>
  <si>
    <t>Avg.              Annual %            Change,                                  '13/14 -          '18/19</t>
  </si>
  <si>
    <t>Avg.              Annual %            Change,                                  '08/09 -          '18/19</t>
  </si>
  <si>
    <t>Figure C.23  Average Annual Percentage Change in Master's Degrees Awarded by Broad Field, 2008-09 to 2018-19</t>
  </si>
  <si>
    <t>var PY</t>
  </si>
  <si>
    <t>Figure C.24  Average Annual Percentage Change in Master's Degrees Awarded by Broad Field and Gender, 2008-09 to 2018-19</t>
  </si>
  <si>
    <t xml:space="preserve">at both current and reference years. </t>
  </si>
  <si>
    <t xml:space="preserve">Group sizes for each annual change analysis  (1, 5, and 10-year) were determined based on only those institutions that submitted data </t>
  </si>
  <si>
    <t xml:space="preserve">Notes: See Appendix D for the survey taxonomy. </t>
  </si>
  <si>
    <t>Table C.28  Graduate-Level Certificates Awarded by Broad Field and Gender, 2008-09 to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</si>
</sst>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8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2" borderId="1" applyNumberFormat="0" applyFont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0" borderId="0" xfId="0" applyNumberFormat="1" applyFont="1"/>
    <xf numFmtId="165" fontId="1" fillId="0" borderId="0" xfId="1" applyNumberFormat="1" applyFont="1" applyBorder="1"/>
    <xf numFmtId="0" fontId="1" fillId="0" borderId="0" xfId="0" applyFont="1" applyBorder="1"/>
    <xf numFmtId="164" fontId="0" fillId="0" borderId="0" xfId="0" applyNumberFormat="1"/>
    <xf numFmtId="0" fontId="0" fillId="3" borderId="0" xfId="0" applyFill="1"/>
    <xf numFmtId="0" fontId="5" fillId="3" borderId="0" xfId="0" applyFont="1" applyFill="1"/>
    <xf numFmtId="3" fontId="7" fillId="0" borderId="2" xfId="0" applyNumberFormat="1" applyFont="1" applyBorder="1" applyAlignment="1">
      <alignment horizontal="right" vertical="top"/>
    </xf>
    <xf numFmtId="3" fontId="7" fillId="0" borderId="3" xfId="0" applyNumberFormat="1" applyFont="1" applyBorder="1" applyAlignment="1">
      <alignment horizontal="right" vertical="top"/>
    </xf>
    <xf numFmtId="3" fontId="7" fillId="0" borderId="4" xfId="0" applyNumberFormat="1" applyFont="1" applyBorder="1" applyAlignment="1">
      <alignment horizontal="right" vertical="top"/>
    </xf>
    <xf numFmtId="3" fontId="7" fillId="0" borderId="5" xfId="0" applyNumberFormat="1" applyFont="1" applyBorder="1" applyAlignment="1">
      <alignment horizontal="right" vertical="top"/>
    </xf>
    <xf numFmtId="3" fontId="7" fillId="0" borderId="6" xfId="0" applyNumberFormat="1" applyFont="1" applyBorder="1" applyAlignment="1">
      <alignment horizontal="right" vertical="top"/>
    </xf>
    <xf numFmtId="3" fontId="7" fillId="0" borderId="7" xfId="0" applyNumberFormat="1" applyFont="1" applyBorder="1" applyAlignment="1">
      <alignment horizontal="right" vertical="top"/>
    </xf>
    <xf numFmtId="0" fontId="2" fillId="0" borderId="0" xfId="0" applyFont="1"/>
    <xf numFmtId="0" fontId="3" fillId="0" borderId="8" xfId="0" applyFont="1" applyBorder="1" applyAlignment="1">
      <alignment vertical="center"/>
    </xf>
    <xf numFmtId="0" fontId="2" fillId="0" borderId="8" xfId="0" applyFont="1" applyBorder="1"/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2" borderId="1" xfId="2" applyFont="1" applyAlignment="1">
      <alignment horizontal="center"/>
    </xf>
  </cellXfs>
  <cellStyles count="3"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tabSelected="1" workbookViewId="0">
      <selection activeCell="F21" sqref="F21"/>
    </sheetView>
  </sheetViews>
  <sheetFormatPr defaultRowHeight="12" x14ac:dyDescent="0.2"/>
  <cols>
    <col min="1" max="1" width="24.42578125" style="23" customWidth="1"/>
    <col min="2" max="2" width="9.7109375" style="23" bestFit="1" customWidth="1"/>
    <col min="3" max="4" width="8.42578125" style="23" bestFit="1" customWidth="1"/>
    <col min="5" max="5" width="9.7109375" style="23" bestFit="1" customWidth="1"/>
    <col min="6" max="7" width="8.42578125" style="23" bestFit="1" customWidth="1"/>
    <col min="8" max="8" width="9.7109375" style="23" bestFit="1" customWidth="1"/>
    <col min="9" max="10" width="8.42578125" style="23" bestFit="1" customWidth="1"/>
    <col min="11" max="16384" width="9.140625" style="23"/>
  </cols>
  <sheetData>
    <row r="1" spans="1:10" ht="12.75" thickBot="1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2" customFormat="1" ht="12.75" thickBot="1" x14ac:dyDescent="0.25">
      <c r="A2" s="1"/>
      <c r="B2" s="30" t="s">
        <v>0</v>
      </c>
      <c r="C2" s="30"/>
      <c r="D2" s="30"/>
      <c r="E2" s="30" t="s">
        <v>8</v>
      </c>
      <c r="F2" s="30"/>
      <c r="G2" s="30"/>
      <c r="H2" s="30" t="s">
        <v>9</v>
      </c>
      <c r="I2" s="30"/>
      <c r="J2" s="30"/>
    </row>
    <row r="3" spans="1:10" s="2" customFormat="1" ht="60.75" thickBot="1" x14ac:dyDescent="0.25">
      <c r="A3" s="26" t="s">
        <v>2</v>
      </c>
      <c r="B3" s="27" t="s">
        <v>43</v>
      </c>
      <c r="C3" s="27" t="s">
        <v>44</v>
      </c>
      <c r="D3" s="27" t="s">
        <v>45</v>
      </c>
      <c r="E3" s="27" t="s">
        <v>43</v>
      </c>
      <c r="F3" s="27" t="s">
        <v>44</v>
      </c>
      <c r="G3" s="27" t="s">
        <v>45</v>
      </c>
      <c r="H3" s="27" t="s">
        <v>43</v>
      </c>
      <c r="I3" s="27" t="s">
        <v>44</v>
      </c>
      <c r="J3" s="27" t="s">
        <v>45</v>
      </c>
    </row>
    <row r="4" spans="1:10" s="2" customFormat="1" x14ac:dyDescent="0.2">
      <c r="A4" s="3" t="s">
        <v>0</v>
      </c>
      <c r="B4" s="5">
        <v>0.19602640834207441</v>
      </c>
      <c r="C4" s="5">
        <v>4.7941208256781963E-2</v>
      </c>
      <c r="D4" s="5">
        <v>5.1902150629765845E-2</v>
      </c>
      <c r="E4" s="5">
        <v>0.31001703883059784</v>
      </c>
      <c r="F4" s="5">
        <v>0.11398925781249933</v>
      </c>
      <c r="G4" s="5">
        <v>8.2109967497291519E-2</v>
      </c>
      <c r="H4" s="5">
        <v>0.13625843780135094</v>
      </c>
      <c r="I4" s="5">
        <v>5.6976530424658556E-2</v>
      </c>
      <c r="J4" s="5">
        <v>3.8440199230817942E-2</v>
      </c>
    </row>
    <row r="5" spans="1:10" s="2" customFormat="1" x14ac:dyDescent="0.2">
      <c r="A5" s="1" t="s">
        <v>10</v>
      </c>
      <c r="B5" s="6">
        <v>0.35612082670906164</v>
      </c>
      <c r="C5" s="6">
        <v>-2.4374319912948673E-2</v>
      </c>
      <c r="D5" s="6">
        <v>6.9146608315098473E-2</v>
      </c>
      <c r="E5" s="6">
        <v>0.76811594202898315</v>
      </c>
      <c r="F5" s="6">
        <v>4.5138888888889152E-2</v>
      </c>
      <c r="G5" s="6">
        <v>8.9830508474576187E-2</v>
      </c>
      <c r="H5" s="6">
        <v>0.15158924205378854</v>
      </c>
      <c r="I5" s="6">
        <v>-1.6386554621848702E-2</v>
      </c>
      <c r="J5" s="6">
        <v>5.1971326164874584E-2</v>
      </c>
    </row>
    <row r="6" spans="1:10" s="2" customFormat="1" x14ac:dyDescent="0.2">
      <c r="A6" s="1" t="s">
        <v>11</v>
      </c>
      <c r="B6" s="6">
        <v>0.23494860499265657</v>
      </c>
      <c r="C6" s="6">
        <v>-3.2876712328768322E-3</v>
      </c>
      <c r="D6" s="6">
        <v>0.25091743119266069</v>
      </c>
      <c r="E6" s="6">
        <v>0.2996389891696758</v>
      </c>
      <c r="F6" s="6">
        <v>3.7545126353790571E-2</v>
      </c>
      <c r="G6" s="6">
        <v>0.2450980392156859</v>
      </c>
      <c r="H6" s="6">
        <v>0.17999999999999972</v>
      </c>
      <c r="I6" s="6">
        <v>5.1546391752563812E-4</v>
      </c>
      <c r="J6" s="6">
        <v>0.25603448275862045</v>
      </c>
    </row>
    <row r="7" spans="1:10" s="2" customFormat="1" x14ac:dyDescent="0.2">
      <c r="A7" s="1" t="s">
        <v>3</v>
      </c>
      <c r="B7" s="6">
        <v>5.6746225036530484E-2</v>
      </c>
      <c r="C7" s="6">
        <v>0.15303678357570552</v>
      </c>
      <c r="D7" s="6">
        <v>0.25324407826982454</v>
      </c>
      <c r="E7" s="6">
        <v>0.11199999999999988</v>
      </c>
      <c r="F7" s="6">
        <v>0.32389162561576307</v>
      </c>
      <c r="G7" s="6">
        <v>0.2808917197452227</v>
      </c>
      <c r="H7" s="6">
        <v>6.5656565656566412E-2</v>
      </c>
      <c r="I7" s="6">
        <v>0.26713450292397606</v>
      </c>
      <c r="J7" s="6">
        <v>0.22490039840637457</v>
      </c>
    </row>
    <row r="8" spans="1:10" s="2" customFormat="1" x14ac:dyDescent="0.2">
      <c r="A8" s="1" t="s">
        <v>4</v>
      </c>
      <c r="B8" s="6">
        <v>-6.9391058061902267E-2</v>
      </c>
      <c r="C8" s="6">
        <v>4.6631955743573393E-2</v>
      </c>
      <c r="D8" s="6">
        <v>4.8934108527131606E-2</v>
      </c>
      <c r="E8" s="6">
        <v>-7.8252520403264914E-2</v>
      </c>
      <c r="F8" s="6">
        <v>4.0204678362573486E-2</v>
      </c>
      <c r="G8" s="6">
        <v>3.1821797931583351E-2</v>
      </c>
      <c r="H8" s="6">
        <v>-7.0802427511801325E-2</v>
      </c>
      <c r="I8" s="6">
        <v>6.8973525313515749E-2</v>
      </c>
      <c r="J8" s="6">
        <v>6.0366182014001478E-2</v>
      </c>
    </row>
    <row r="9" spans="1:10" s="2" customFormat="1" x14ac:dyDescent="0.2">
      <c r="A9" s="1" t="s">
        <v>5</v>
      </c>
      <c r="B9" s="6">
        <v>-0.1488519398258098</v>
      </c>
      <c r="C9" s="6">
        <v>3.9592760180995293E-2</v>
      </c>
      <c r="D9" s="6">
        <v>5.8937198067633048E-2</v>
      </c>
      <c r="E9" s="6">
        <v>-0.11797752808988871</v>
      </c>
      <c r="F9" s="6">
        <v>0.12674897119341502</v>
      </c>
      <c r="G9" s="6">
        <v>5.9030837004405277E-2</v>
      </c>
      <c r="H9" s="6">
        <v>-0.18766756032171561</v>
      </c>
      <c r="I9" s="6">
        <v>9.0909090909091314E-2</v>
      </c>
      <c r="J9" s="6">
        <v>9.8484848484848578E-2</v>
      </c>
    </row>
    <row r="10" spans="1:10" s="2" customFormat="1" x14ac:dyDescent="0.2">
      <c r="A10" s="1" t="s">
        <v>6</v>
      </c>
      <c r="B10" s="6">
        <v>-1.1714080803249316E-2</v>
      </c>
      <c r="C10" s="6">
        <v>3.9615999999999915E-2</v>
      </c>
      <c r="D10" s="6">
        <v>0.23154417836498759</v>
      </c>
      <c r="E10" s="6">
        <v>6.0606060606059664E-2</v>
      </c>
      <c r="F10" s="6">
        <v>3.3430232558139393E-2</v>
      </c>
      <c r="G10" s="6">
        <v>0.22087912087912062</v>
      </c>
      <c r="H10" s="6">
        <v>-4.7118847539015296E-2</v>
      </c>
      <c r="I10" s="6">
        <v>6.3304817649707384E-2</v>
      </c>
      <c r="J10" s="6">
        <v>0.23479188900747064</v>
      </c>
    </row>
    <row r="11" spans="1:10" s="2" customFormat="1" x14ac:dyDescent="0.2">
      <c r="A11" s="1" t="s">
        <v>14</v>
      </c>
      <c r="B11" s="6">
        <v>5.8990760483298432E-2</v>
      </c>
      <c r="C11" s="6">
        <v>0.1428208386277002</v>
      </c>
      <c r="D11" s="6">
        <v>0.24422535211267596</v>
      </c>
      <c r="E11" s="6">
        <v>2.7459954233409301E-2</v>
      </c>
      <c r="F11" s="6">
        <v>0.14587737843551823</v>
      </c>
      <c r="G11" s="6">
        <v>0.23619909502262484</v>
      </c>
      <c r="H11" s="6">
        <v>0.11698113207547145</v>
      </c>
      <c r="I11" s="6">
        <v>0.19022556390977416</v>
      </c>
      <c r="J11" s="6">
        <v>0.27343749999999994</v>
      </c>
    </row>
    <row r="12" spans="1:10" s="2" customFormat="1" x14ac:dyDescent="0.2">
      <c r="A12" s="1" t="s">
        <v>15</v>
      </c>
      <c r="B12" s="6">
        <v>9.8958333333334592E-2</v>
      </c>
      <c r="C12" s="6">
        <v>3.4628975265017736E-2</v>
      </c>
      <c r="D12" s="6">
        <v>0.20654205607476661</v>
      </c>
      <c r="E12" s="6">
        <v>0.16346153846153966</v>
      </c>
      <c r="F12" s="6">
        <v>6.6666666666666388E-2</v>
      </c>
      <c r="G12" s="6">
        <v>0.17460317460317457</v>
      </c>
      <c r="H12" s="6">
        <v>2.2727272727274261E-2</v>
      </c>
      <c r="I12" s="6">
        <v>0.31147540983606553</v>
      </c>
      <c r="J12" s="6">
        <v>0.25227272727272732</v>
      </c>
    </row>
    <row r="13" spans="1:10" s="2" customFormat="1" x14ac:dyDescent="0.2">
      <c r="A13" s="1" t="s">
        <v>12</v>
      </c>
      <c r="B13" s="6">
        <v>0.13197278911564791</v>
      </c>
      <c r="C13" s="6">
        <v>7.5778078484437291E-3</v>
      </c>
      <c r="D13" s="6">
        <v>6.9795918367346846E-2</v>
      </c>
      <c r="E13" s="6">
        <v>0.38862559241706118</v>
      </c>
      <c r="F13" s="6">
        <v>8.6910994764397925E-2</v>
      </c>
      <c r="G13" s="6">
        <v>0.12692307692307683</v>
      </c>
      <c r="H13" s="6">
        <v>6.1023622047244208E-2</v>
      </c>
      <c r="I13" s="6">
        <v>-4.0322580645175688E-4</v>
      </c>
      <c r="J13" s="6">
        <v>4.9166666666666844E-2</v>
      </c>
    </row>
    <row r="14" spans="1:10" s="2" customFormat="1" x14ac:dyDescent="0.2">
      <c r="A14" s="1" t="s">
        <v>13</v>
      </c>
      <c r="B14" s="6">
        <v>0.17559523809523903</v>
      </c>
      <c r="C14" s="6">
        <v>4.4883303411131115E-2</v>
      </c>
      <c r="D14" s="6">
        <v>0.12550052687038965</v>
      </c>
      <c r="E14" s="6">
        <v>0.36248236953455781</v>
      </c>
      <c r="F14" s="6">
        <v>3.4560000000000327E-2</v>
      </c>
      <c r="G14" s="6">
        <v>0.14084880636604763</v>
      </c>
      <c r="H14" s="6">
        <v>7.9527559055116548E-2</v>
      </c>
      <c r="I14" s="6">
        <v>4.2038216560509364E-2</v>
      </c>
      <c r="J14" s="6">
        <v>0.11341463414634152</v>
      </c>
    </row>
    <row r="15" spans="1:10" s="2" customFormat="1" ht="12.75" thickBot="1" x14ac:dyDescent="0.25">
      <c r="A15" s="28" t="s">
        <v>7</v>
      </c>
      <c r="B15" s="29">
        <v>0.20472440944881698</v>
      </c>
      <c r="C15" s="29">
        <v>0.10439560439560416</v>
      </c>
      <c r="D15" s="29">
        <v>0.19554285714285732</v>
      </c>
      <c r="E15" s="29">
        <v>0.30153846153845887</v>
      </c>
      <c r="F15" s="29">
        <v>9.9344692005242236E-2</v>
      </c>
      <c r="G15" s="29">
        <v>0.17746478873239471</v>
      </c>
      <c r="H15" s="29">
        <v>0.15111111111111031</v>
      </c>
      <c r="I15" s="29">
        <v>0.13274802458296761</v>
      </c>
      <c r="J15" s="29">
        <v>0.20788461538461536</v>
      </c>
    </row>
    <row r="16" spans="1:10" s="2" customFormat="1" x14ac:dyDescent="0.2">
      <c r="A16" s="1" t="s">
        <v>51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s="2" customFormat="1" x14ac:dyDescent="0.2">
      <c r="A17" s="1" t="s">
        <v>50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s="2" customFormat="1" x14ac:dyDescent="0.2">
      <c r="A18" s="1" t="s">
        <v>49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s="2" customFormat="1" x14ac:dyDescent="0.2">
      <c r="A19" s="4" t="s">
        <v>1</v>
      </c>
      <c r="B19" s="1"/>
      <c r="C19" s="1"/>
      <c r="D19" s="1"/>
      <c r="E19" s="1"/>
      <c r="F19" s="1"/>
      <c r="G19" s="1"/>
      <c r="H19" s="1"/>
      <c r="I19" s="1"/>
      <c r="J19" s="1"/>
    </row>
  </sheetData>
  <mergeCells count="3">
    <mergeCell ref="H2:J2"/>
    <mergeCell ref="E2:G2"/>
    <mergeCell ref="B2:D2"/>
  </mergeCells>
  <phoneticPr fontId="1" type="noConversion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8"/>
  <sheetViews>
    <sheetView zoomScaleNormal="100" workbookViewId="0">
      <selection activeCell="G21" sqref="G21"/>
    </sheetView>
  </sheetViews>
  <sheetFormatPr defaultColWidth="6.28515625" defaultRowHeight="11.25" x14ac:dyDescent="0.2"/>
  <cols>
    <col min="1" max="1" width="28.28515625" style="7" bestFit="1" customWidth="1"/>
    <col min="2" max="2" width="7.5703125" style="7" customWidth="1"/>
    <col min="3" max="3" width="8" style="7" customWidth="1"/>
    <col min="4" max="4" width="7.5703125" style="7" bestFit="1" customWidth="1"/>
    <col min="5" max="5" width="6.28515625" style="7"/>
    <col min="6" max="6" width="7.7109375" style="7" customWidth="1"/>
    <col min="7" max="7" width="8" style="7" customWidth="1"/>
    <col min="8" max="8" width="8.140625" style="7" bestFit="1" customWidth="1"/>
    <col min="9" max="9" width="6.28515625" style="7"/>
    <col min="10" max="10" width="7.5703125" style="7" customWidth="1"/>
    <col min="11" max="11" width="8.5703125" style="7" customWidth="1"/>
    <col min="12" max="12" width="8.140625" style="7" bestFit="1" customWidth="1"/>
    <col min="13" max="13" width="6.28515625" style="7"/>
    <col min="14" max="14" width="7.42578125" style="7" customWidth="1"/>
    <col min="15" max="15" width="7.85546875" style="7" customWidth="1"/>
    <col min="16" max="16" width="7.5703125" style="7" bestFit="1" customWidth="1"/>
    <col min="17" max="17" width="6.28515625" style="7"/>
    <col min="18" max="18" width="7.85546875" style="7" customWidth="1"/>
    <col min="19" max="19" width="8.42578125" style="7" customWidth="1"/>
    <col min="20" max="20" width="8.140625" style="7" bestFit="1" customWidth="1"/>
    <col min="21" max="21" width="6.28515625" style="7"/>
    <col min="22" max="22" width="7.85546875" style="7" customWidth="1"/>
    <col min="23" max="23" width="8.28515625" style="7" customWidth="1"/>
    <col min="24" max="24" width="8.140625" style="7" bestFit="1" customWidth="1"/>
    <col min="25" max="25" width="6.28515625" style="7"/>
    <col min="26" max="26" width="7.28515625" style="7" customWidth="1"/>
    <col min="27" max="27" width="7.5703125" style="7" customWidth="1"/>
    <col min="28" max="28" width="7.5703125" style="7" bestFit="1" customWidth="1"/>
    <col min="29" max="29" width="6.28515625" style="7"/>
    <col min="30" max="30" width="7.7109375" style="7" customWidth="1"/>
    <col min="31" max="31" width="8.42578125" style="7" customWidth="1"/>
    <col min="32" max="32" width="8.140625" style="7" bestFit="1" customWidth="1"/>
    <col min="33" max="33" width="6.28515625" style="7"/>
    <col min="34" max="34" width="7.28515625" style="7" customWidth="1"/>
    <col min="35" max="35" width="8.140625" style="7" customWidth="1"/>
    <col min="36" max="36" width="8.140625" style="7" bestFit="1" customWidth="1"/>
    <col min="37" max="37" width="6.28515625" style="7"/>
    <col min="38" max="38" width="24.28515625" style="7" customWidth="1"/>
    <col min="39" max="50" width="6.28515625" style="7"/>
    <col min="51" max="51" width="20" style="7" customWidth="1"/>
    <col min="52" max="53" width="12.85546875" style="7" customWidth="1"/>
    <col min="54" max="16384" width="6.28515625" style="7"/>
  </cols>
  <sheetData>
    <row r="1" spans="1:54" ht="12.75" x14ac:dyDescent="0.2">
      <c r="B1" s="31" t="s">
        <v>16</v>
      </c>
      <c r="C1" s="31"/>
      <c r="D1" s="31"/>
      <c r="E1" s="31"/>
      <c r="F1" s="31"/>
      <c r="G1" s="31"/>
      <c r="H1" s="31"/>
      <c r="I1" s="31"/>
      <c r="J1" s="31"/>
      <c r="K1" s="31"/>
      <c r="L1" s="31"/>
      <c r="N1" s="31" t="s">
        <v>17</v>
      </c>
      <c r="O1" s="31"/>
      <c r="P1" s="31"/>
      <c r="Q1" s="31"/>
      <c r="R1" s="31"/>
      <c r="S1" s="31"/>
      <c r="T1" s="31"/>
      <c r="U1" s="31"/>
      <c r="V1" s="31"/>
      <c r="W1" s="31"/>
      <c r="X1" s="31"/>
      <c r="Z1" s="31" t="s">
        <v>18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L1" s="16" t="s">
        <v>46</v>
      </c>
      <c r="AM1"/>
      <c r="AN1"/>
      <c r="AY1" s="16" t="s">
        <v>48</v>
      </c>
      <c r="AZ1"/>
      <c r="BA1"/>
      <c r="BB1"/>
    </row>
    <row r="2" spans="1:54" ht="56.25" x14ac:dyDescent="0.2">
      <c r="B2" s="8" t="s">
        <v>19</v>
      </c>
      <c r="C2" s="8" t="s">
        <v>47</v>
      </c>
      <c r="D2" s="8" t="s">
        <v>20</v>
      </c>
      <c r="F2" s="8" t="s">
        <v>19</v>
      </c>
      <c r="G2" s="8" t="s">
        <v>21</v>
      </c>
      <c r="H2" s="8" t="s">
        <v>22</v>
      </c>
      <c r="J2" s="8" t="s">
        <v>19</v>
      </c>
      <c r="K2" s="8" t="s">
        <v>23</v>
      </c>
      <c r="L2" s="8" t="s">
        <v>24</v>
      </c>
      <c r="N2" s="8" t="s">
        <v>19</v>
      </c>
      <c r="O2" s="8" t="s">
        <v>47</v>
      </c>
      <c r="P2" s="8" t="s">
        <v>20</v>
      </c>
      <c r="R2" s="8" t="s">
        <v>19</v>
      </c>
      <c r="S2" s="8" t="s">
        <v>21</v>
      </c>
      <c r="T2" s="8" t="s">
        <v>22</v>
      </c>
      <c r="V2" s="8" t="s">
        <v>19</v>
      </c>
      <c r="W2" s="8" t="s">
        <v>23</v>
      </c>
      <c r="X2" s="8" t="s">
        <v>24</v>
      </c>
      <c r="Z2" s="8" t="s">
        <v>19</v>
      </c>
      <c r="AA2" s="8" t="s">
        <v>47</v>
      </c>
      <c r="AB2" s="8" t="s">
        <v>20</v>
      </c>
      <c r="AD2" s="8" t="s">
        <v>19</v>
      </c>
      <c r="AE2" s="8" t="s">
        <v>21</v>
      </c>
      <c r="AF2" s="8" t="s">
        <v>22</v>
      </c>
      <c r="AH2" s="8" t="s">
        <v>19</v>
      </c>
      <c r="AI2" s="8" t="s">
        <v>23</v>
      </c>
      <c r="AJ2" s="8" t="s">
        <v>24</v>
      </c>
      <c r="AL2"/>
      <c r="AM2"/>
      <c r="AN2"/>
      <c r="AY2"/>
      <c r="AZ2"/>
      <c r="BA2"/>
      <c r="BB2"/>
    </row>
    <row r="3" spans="1:54" s="13" customFormat="1" ht="12.75" x14ac:dyDescent="0.2">
      <c r="A3" s="9" t="s">
        <v>0</v>
      </c>
      <c r="B3" s="17">
        <v>38767.999999999971</v>
      </c>
      <c r="C3" s="18">
        <v>32413.999999999975</v>
      </c>
      <c r="D3" s="12">
        <f t="shared" ref="D3:D14" si="0">(B3/C3)-1</f>
        <v>0.19602640834207441</v>
      </c>
      <c r="F3" s="17">
        <v>34413.000000000036</v>
      </c>
      <c r="G3" s="18">
        <v>27758.999999999985</v>
      </c>
      <c r="H3" s="12">
        <f t="shared" ref="H3:H14" si="1">((F3/G3)-1)/5</f>
        <v>4.7941208256781963E-2</v>
      </c>
      <c r="J3" s="17">
        <v>35456.999999999978</v>
      </c>
      <c r="K3" s="18">
        <v>23342.000000000022</v>
      </c>
      <c r="L3" s="12">
        <f t="shared" ref="L3:L14" si="2">((J3/K3)-1)/10</f>
        <v>5.1902150629765845E-2</v>
      </c>
      <c r="N3" s="18">
        <v>14608</v>
      </c>
      <c r="O3" s="18">
        <v>11151.000000000002</v>
      </c>
      <c r="P3" s="12">
        <f t="shared" ref="P3:P14" si="3">(N3/O3)-1</f>
        <v>0.31001703883059784</v>
      </c>
      <c r="R3" s="18">
        <v>12860.999999999993</v>
      </c>
      <c r="S3" s="18">
        <v>8192.0000000000127</v>
      </c>
      <c r="T3" s="12">
        <f t="shared" ref="T3:T14" si="4">((R3/S3)-1)/5</f>
        <v>0.11398925781249933</v>
      </c>
      <c r="V3" s="18">
        <v>13446.999999999998</v>
      </c>
      <c r="W3" s="18">
        <v>7383.9999999999964</v>
      </c>
      <c r="X3" s="12">
        <f t="shared" ref="X3:X14" si="5">((V3/W3)-1)/10</f>
        <v>8.2109967497291519E-2</v>
      </c>
      <c r="Z3" s="18">
        <v>23566.000000000011</v>
      </c>
      <c r="AA3" s="18">
        <v>20739.999999999993</v>
      </c>
      <c r="AB3" s="12">
        <f t="shared" ref="AB3:AB14" si="6">(Z3/AA3)-1</f>
        <v>0.13625843780135094</v>
      </c>
      <c r="AD3" s="18">
        <v>20968.000000000018</v>
      </c>
      <c r="AE3" s="18">
        <v>16319.000000000002</v>
      </c>
      <c r="AF3" s="12">
        <f t="shared" ref="AF3:AF14" si="7">((AD3/AE3)-1)/5</f>
        <v>5.6976530424658556E-2</v>
      </c>
      <c r="AH3" s="18">
        <v>21957.999999999996</v>
      </c>
      <c r="AI3" s="18">
        <v>15860.999999999973</v>
      </c>
      <c r="AJ3" s="12">
        <f t="shared" ref="AJ3:AJ14" si="8">((AH3/AI3)-1)/10</f>
        <v>3.8440199230817942E-2</v>
      </c>
      <c r="AL3"/>
      <c r="AM3"/>
      <c r="AN3"/>
      <c r="AY3"/>
      <c r="AZ3" t="s">
        <v>8</v>
      </c>
      <c r="BA3" t="s">
        <v>9</v>
      </c>
      <c r="BB3"/>
    </row>
    <row r="4" spans="1:54" s="13" customFormat="1" ht="12.75" x14ac:dyDescent="0.2">
      <c r="A4" s="10" t="s">
        <v>25</v>
      </c>
      <c r="B4" s="19">
        <v>852.99999999999932</v>
      </c>
      <c r="C4" s="20">
        <v>628.99999999999966</v>
      </c>
      <c r="D4" s="12">
        <f t="shared" si="0"/>
        <v>0.35612082670906164</v>
      </c>
      <c r="F4" s="19">
        <v>807.00000000000068</v>
      </c>
      <c r="G4" s="20">
        <v>918.99999999999977</v>
      </c>
      <c r="H4" s="12">
        <f t="shared" si="1"/>
        <v>-2.4374319912948673E-2</v>
      </c>
      <c r="J4" s="19">
        <v>773.00000000000114</v>
      </c>
      <c r="K4" s="20">
        <v>457.00000000000068</v>
      </c>
      <c r="L4" s="12">
        <f t="shared" si="2"/>
        <v>6.9146608315098473E-2</v>
      </c>
      <c r="N4" s="20">
        <v>365.99999999999955</v>
      </c>
      <c r="O4" s="20">
        <v>207.00000000000003</v>
      </c>
      <c r="P4" s="12">
        <f t="shared" si="3"/>
        <v>0.76811594202898315</v>
      </c>
      <c r="R4" s="20">
        <v>353.00000000000023</v>
      </c>
      <c r="S4" s="20">
        <v>287.99999999999989</v>
      </c>
      <c r="T4" s="12">
        <f t="shared" si="4"/>
        <v>4.5138888888889152E-2</v>
      </c>
      <c r="V4" s="20">
        <v>336.00000000000028</v>
      </c>
      <c r="W4" s="20">
        <v>177.00000000000023</v>
      </c>
      <c r="X4" s="12">
        <f t="shared" si="5"/>
        <v>8.9830508474576187E-2</v>
      </c>
      <c r="Z4" s="20">
        <v>471</v>
      </c>
      <c r="AA4" s="20">
        <v>409.0000000000004</v>
      </c>
      <c r="AB4" s="12">
        <f t="shared" si="6"/>
        <v>0.15158924205378854</v>
      </c>
      <c r="AD4" s="20">
        <v>437.00000000000023</v>
      </c>
      <c r="AE4" s="20">
        <v>476.00000000000017</v>
      </c>
      <c r="AF4" s="12">
        <f t="shared" si="7"/>
        <v>-1.6386554621848702E-2</v>
      </c>
      <c r="AH4" s="20">
        <v>423.99999999999966</v>
      </c>
      <c r="AI4" s="20">
        <v>278.99999999999972</v>
      </c>
      <c r="AJ4" s="12">
        <f t="shared" si="8"/>
        <v>5.1971326164874584E-2</v>
      </c>
      <c r="AL4" t="s">
        <v>0</v>
      </c>
      <c r="AM4" s="14">
        <f t="shared" ref="AM4:AM15" si="9">+L3</f>
        <v>5.1902150629765845E-2</v>
      </c>
      <c r="AN4" s="14"/>
      <c r="AY4" t="s">
        <v>0</v>
      </c>
      <c r="AZ4" s="14">
        <f t="shared" ref="AZ4:AZ15" si="10">+X3</f>
        <v>8.2109967497291519E-2</v>
      </c>
      <c r="BA4" s="14">
        <f t="shared" ref="BA4:BA15" si="11">+AJ3</f>
        <v>3.8440199230817942E-2</v>
      </c>
      <c r="BB4" t="s">
        <v>0</v>
      </c>
    </row>
    <row r="5" spans="1:54" s="13" customFormat="1" ht="12.75" x14ac:dyDescent="0.2">
      <c r="A5" s="10" t="s">
        <v>26</v>
      </c>
      <c r="B5" s="19">
        <v>840.99999999999966</v>
      </c>
      <c r="C5" s="20">
        <v>681.00000000000045</v>
      </c>
      <c r="D5" s="12">
        <f t="shared" si="0"/>
        <v>0.23494860499265657</v>
      </c>
      <c r="F5" s="19">
        <v>718.00000000000034</v>
      </c>
      <c r="G5" s="20">
        <v>730.0000000000008</v>
      </c>
      <c r="H5" s="12">
        <f t="shared" si="1"/>
        <v>-3.2876712328768322E-3</v>
      </c>
      <c r="J5" s="19">
        <v>765.00000000000011</v>
      </c>
      <c r="K5" s="20">
        <v>217.99999999999994</v>
      </c>
      <c r="L5" s="12">
        <f t="shared" si="2"/>
        <v>0.25091743119266069</v>
      </c>
      <c r="N5" s="20">
        <v>360.00000000000011</v>
      </c>
      <c r="O5" s="20">
        <v>276.99999999999994</v>
      </c>
      <c r="P5" s="12">
        <f t="shared" si="3"/>
        <v>0.2996389891696758</v>
      </c>
      <c r="R5" s="20">
        <v>329.00000000000011</v>
      </c>
      <c r="S5" s="20">
        <v>277.00000000000017</v>
      </c>
      <c r="T5" s="12">
        <f t="shared" si="4"/>
        <v>3.7545126353790571E-2</v>
      </c>
      <c r="V5" s="20">
        <v>351.99999999999989</v>
      </c>
      <c r="W5" s="20">
        <v>102.00000000000009</v>
      </c>
      <c r="X5" s="12">
        <f t="shared" si="5"/>
        <v>0.2450980392156859</v>
      </c>
      <c r="Z5" s="20">
        <v>471.99999999999989</v>
      </c>
      <c r="AA5" s="20">
        <v>400</v>
      </c>
      <c r="AB5" s="12">
        <f t="shared" si="6"/>
        <v>0.17999999999999972</v>
      </c>
      <c r="AD5" s="20">
        <v>388.99999999999977</v>
      </c>
      <c r="AE5" s="20">
        <v>388.00000000000006</v>
      </c>
      <c r="AF5" s="12">
        <f t="shared" si="7"/>
        <v>5.1546391752563812E-4</v>
      </c>
      <c r="AH5" s="20">
        <v>413.00000000000006</v>
      </c>
      <c r="AI5" s="20">
        <v>116.00000000000009</v>
      </c>
      <c r="AJ5" s="12">
        <f t="shared" si="8"/>
        <v>0.25603448275862045</v>
      </c>
      <c r="AL5" t="s">
        <v>31</v>
      </c>
      <c r="AM5" s="14">
        <f t="shared" si="9"/>
        <v>6.9146608315098473E-2</v>
      </c>
      <c r="AN5" s="14"/>
      <c r="AY5" t="s">
        <v>31</v>
      </c>
      <c r="AZ5" s="14">
        <f t="shared" si="10"/>
        <v>8.9830508474576187E-2</v>
      </c>
      <c r="BA5" s="14">
        <f t="shared" si="11"/>
        <v>5.1971326164874584E-2</v>
      </c>
      <c r="BB5" t="s">
        <v>31</v>
      </c>
    </row>
    <row r="6" spans="1:54" s="13" customFormat="1" ht="12.75" x14ac:dyDescent="0.2">
      <c r="A6" s="10" t="s">
        <v>3</v>
      </c>
      <c r="B6" s="19">
        <v>4338.9999999999964</v>
      </c>
      <c r="C6" s="20">
        <v>4106.0000000000018</v>
      </c>
      <c r="D6" s="12">
        <f t="shared" si="0"/>
        <v>5.6746225036530484E-2</v>
      </c>
      <c r="F6" s="19">
        <v>4126.9999999999991</v>
      </c>
      <c r="G6" s="20">
        <v>2338.0000000000009</v>
      </c>
      <c r="H6" s="12">
        <f t="shared" si="1"/>
        <v>0.15303678357570552</v>
      </c>
      <c r="J6" s="19">
        <v>3430</v>
      </c>
      <c r="K6" s="20">
        <v>971.00000000000102</v>
      </c>
      <c r="L6" s="12">
        <f t="shared" si="2"/>
        <v>0.25324407826982454</v>
      </c>
      <c r="N6" s="20">
        <v>2223.9999999999986</v>
      </c>
      <c r="O6" s="20">
        <v>1999.9999999999991</v>
      </c>
      <c r="P6" s="12">
        <f t="shared" si="3"/>
        <v>0.11199999999999988</v>
      </c>
      <c r="R6" s="20">
        <v>2126.9999999999982</v>
      </c>
      <c r="S6" s="20">
        <v>812</v>
      </c>
      <c r="T6" s="12">
        <f t="shared" si="4"/>
        <v>0.32389162561576307</v>
      </c>
      <c r="V6" s="20">
        <v>1794.0000000000002</v>
      </c>
      <c r="W6" s="20">
        <v>471.00000000000034</v>
      </c>
      <c r="X6" s="12">
        <f t="shared" si="5"/>
        <v>0.2808917197452227</v>
      </c>
      <c r="Z6" s="20">
        <v>2110.0000000000018</v>
      </c>
      <c r="AA6" s="20">
        <v>1980.0000000000005</v>
      </c>
      <c r="AB6" s="12">
        <f t="shared" si="6"/>
        <v>6.5656565656566412E-2</v>
      </c>
      <c r="AD6" s="20">
        <v>1996.9999999999993</v>
      </c>
      <c r="AE6" s="20">
        <v>855.00000000000068</v>
      </c>
      <c r="AF6" s="12">
        <f t="shared" si="7"/>
        <v>0.26713450292397606</v>
      </c>
      <c r="AH6" s="20">
        <v>1631</v>
      </c>
      <c r="AI6" s="20">
        <v>501.99999999999989</v>
      </c>
      <c r="AJ6" s="12">
        <f t="shared" si="8"/>
        <v>0.22490039840637457</v>
      </c>
      <c r="AL6" t="s">
        <v>32</v>
      </c>
      <c r="AM6" s="14">
        <f t="shared" si="9"/>
        <v>0.25091743119266069</v>
      </c>
      <c r="AN6" s="14"/>
      <c r="AY6" t="s">
        <v>32</v>
      </c>
      <c r="AZ6" s="14">
        <f t="shared" si="10"/>
        <v>0.2450980392156859</v>
      </c>
      <c r="BA6" s="14">
        <f t="shared" si="11"/>
        <v>0.25603448275862045</v>
      </c>
      <c r="BB6" t="s">
        <v>32</v>
      </c>
    </row>
    <row r="7" spans="1:54" s="13" customFormat="1" ht="12.75" x14ac:dyDescent="0.2">
      <c r="A7" s="10" t="s">
        <v>4</v>
      </c>
      <c r="B7" s="19">
        <v>9200.0000000000364</v>
      </c>
      <c r="C7" s="20">
        <v>9886.0000000000018</v>
      </c>
      <c r="D7" s="12">
        <f t="shared" si="0"/>
        <v>-6.9391058061902267E-2</v>
      </c>
      <c r="F7" s="19">
        <v>7579.0000000000136</v>
      </c>
      <c r="G7" s="20">
        <v>6146.0000000000027</v>
      </c>
      <c r="H7" s="12">
        <f t="shared" si="1"/>
        <v>4.6631955743573393E-2</v>
      </c>
      <c r="J7" s="19">
        <v>7684.9999999999973</v>
      </c>
      <c r="K7" s="20">
        <v>5160.0000000000045</v>
      </c>
      <c r="L7" s="12">
        <f t="shared" si="2"/>
        <v>4.8934108527131606E-2</v>
      </c>
      <c r="N7" s="20">
        <v>1919.9999999999966</v>
      </c>
      <c r="O7" s="20">
        <v>2082.9999999999973</v>
      </c>
      <c r="P7" s="12">
        <f t="shared" si="3"/>
        <v>-7.8252520403264914E-2</v>
      </c>
      <c r="R7" s="20">
        <v>1643.0000000000018</v>
      </c>
      <c r="S7" s="20">
        <v>1367.9999999999993</v>
      </c>
      <c r="T7" s="12">
        <f t="shared" si="4"/>
        <v>4.0204678362573486E-2</v>
      </c>
      <c r="V7" s="20">
        <v>1657.0000000000011</v>
      </c>
      <c r="W7" s="20">
        <v>1256.9999999999989</v>
      </c>
      <c r="X7" s="12">
        <f t="shared" si="5"/>
        <v>3.1821797931583351E-2</v>
      </c>
      <c r="Z7" s="20">
        <v>6889.9999999999991</v>
      </c>
      <c r="AA7" s="20">
        <v>7415.0000000000064</v>
      </c>
      <c r="AB7" s="12">
        <f t="shared" si="6"/>
        <v>-7.0802427511801325E-2</v>
      </c>
      <c r="AD7" s="20">
        <v>5790.9999999999973</v>
      </c>
      <c r="AE7" s="20">
        <v>4306.0000000000027</v>
      </c>
      <c r="AF7" s="12">
        <f t="shared" si="7"/>
        <v>6.8973525313515749E-2</v>
      </c>
      <c r="AH7" s="20">
        <v>5956.0000000000146</v>
      </c>
      <c r="AI7" s="20">
        <v>3714</v>
      </c>
      <c r="AJ7" s="12">
        <f t="shared" si="8"/>
        <v>6.0366182014001478E-2</v>
      </c>
      <c r="AL7" t="s">
        <v>33</v>
      </c>
      <c r="AM7" s="14">
        <f t="shared" si="9"/>
        <v>0.25324407826982454</v>
      </c>
      <c r="AN7" s="14"/>
      <c r="AY7" t="s">
        <v>33</v>
      </c>
      <c r="AZ7" s="14">
        <f t="shared" si="10"/>
        <v>0.2808917197452227</v>
      </c>
      <c r="BA7" s="14">
        <f t="shared" si="11"/>
        <v>0.22490039840637457</v>
      </c>
      <c r="BB7" t="s">
        <v>33</v>
      </c>
    </row>
    <row r="8" spans="1:54" s="13" customFormat="1" ht="12.75" x14ac:dyDescent="0.2">
      <c r="A8" s="10" t="s">
        <v>5</v>
      </c>
      <c r="B8" s="19">
        <v>1075.000000000002</v>
      </c>
      <c r="C8" s="20">
        <v>1262.9999999999998</v>
      </c>
      <c r="D8" s="12">
        <f t="shared" si="0"/>
        <v>-0.1488519398258098</v>
      </c>
      <c r="F8" s="19">
        <v>1058.9999999999989</v>
      </c>
      <c r="G8" s="20">
        <v>883.99999999999966</v>
      </c>
      <c r="H8" s="12">
        <f t="shared" si="1"/>
        <v>3.9592760180995293E-2</v>
      </c>
      <c r="J8" s="19">
        <v>987.00000000000136</v>
      </c>
      <c r="K8" s="20">
        <v>621.00000000000011</v>
      </c>
      <c r="L8" s="12">
        <f t="shared" si="2"/>
        <v>5.8937198067633048E-2</v>
      </c>
      <c r="N8" s="20">
        <v>784.9999999999992</v>
      </c>
      <c r="O8" s="20">
        <v>890.00000000000023</v>
      </c>
      <c r="P8" s="12">
        <f t="shared" si="3"/>
        <v>-0.11797752808988871</v>
      </c>
      <c r="R8" s="20">
        <v>793.99999999999955</v>
      </c>
      <c r="S8" s="20">
        <v>486.00000000000063</v>
      </c>
      <c r="T8" s="12">
        <f t="shared" si="4"/>
        <v>0.12674897119341502</v>
      </c>
      <c r="V8" s="20">
        <v>722.00000000000068</v>
      </c>
      <c r="W8" s="20">
        <v>454.00000000000045</v>
      </c>
      <c r="X8" s="12">
        <f t="shared" si="5"/>
        <v>5.9030837004405277E-2</v>
      </c>
      <c r="Z8" s="20">
        <v>302.99999999999994</v>
      </c>
      <c r="AA8" s="20">
        <v>372.99999999999983</v>
      </c>
      <c r="AB8" s="12">
        <f t="shared" si="6"/>
        <v>-0.18766756032171561</v>
      </c>
      <c r="AD8" s="20">
        <v>288.00000000000023</v>
      </c>
      <c r="AE8" s="20">
        <v>197.99999999999989</v>
      </c>
      <c r="AF8" s="12">
        <f t="shared" si="7"/>
        <v>9.0909090909091314E-2</v>
      </c>
      <c r="AH8" s="20">
        <v>261.99999999999989</v>
      </c>
      <c r="AI8" s="20">
        <v>131.99999999999989</v>
      </c>
      <c r="AJ8" s="12">
        <f t="shared" si="8"/>
        <v>9.8484848484848578E-2</v>
      </c>
      <c r="AL8" t="s">
        <v>34</v>
      </c>
      <c r="AM8" s="14">
        <f t="shared" si="9"/>
        <v>4.8934108527131606E-2</v>
      </c>
      <c r="AN8" s="14"/>
      <c r="AY8" t="s">
        <v>34</v>
      </c>
      <c r="AZ8" s="14">
        <f t="shared" si="10"/>
        <v>3.1821797931583351E-2</v>
      </c>
      <c r="BA8" s="14">
        <f t="shared" si="11"/>
        <v>6.0366182014001478E-2</v>
      </c>
      <c r="BB8" t="s">
        <v>34</v>
      </c>
    </row>
    <row r="9" spans="1:54" s="13" customFormat="1" ht="12.75" x14ac:dyDescent="0.2">
      <c r="A9" s="10" t="s">
        <v>6</v>
      </c>
      <c r="B9" s="19">
        <v>4134.0000000000036</v>
      </c>
      <c r="C9" s="20">
        <v>4182.9999999999955</v>
      </c>
      <c r="D9" s="12">
        <f t="shared" si="0"/>
        <v>-1.1714080803249316E-2</v>
      </c>
      <c r="F9" s="19">
        <v>3744.0000000000018</v>
      </c>
      <c r="G9" s="20">
        <v>3125.0000000000027</v>
      </c>
      <c r="H9" s="12">
        <f t="shared" si="1"/>
        <v>3.9615999999999915E-2</v>
      </c>
      <c r="J9" s="19">
        <v>4015.0000000000005</v>
      </c>
      <c r="K9" s="20">
        <v>1211.0000000000002</v>
      </c>
      <c r="L9" s="12">
        <f t="shared" si="2"/>
        <v>0.23154417836498759</v>
      </c>
      <c r="N9" s="20">
        <v>874.9999999999992</v>
      </c>
      <c r="O9" s="20">
        <v>825</v>
      </c>
      <c r="P9" s="12">
        <f t="shared" si="3"/>
        <v>6.0606060606059664E-2</v>
      </c>
      <c r="R9" s="20">
        <v>802.99999999999989</v>
      </c>
      <c r="S9" s="20">
        <v>688.00000000000034</v>
      </c>
      <c r="T9" s="12">
        <f t="shared" si="4"/>
        <v>3.3430232558139393E-2</v>
      </c>
      <c r="V9" s="20">
        <v>875.99999999999989</v>
      </c>
      <c r="W9" s="20">
        <v>273.00000000000017</v>
      </c>
      <c r="X9" s="12">
        <f t="shared" si="5"/>
        <v>0.22087912087912062</v>
      </c>
      <c r="Z9" s="20">
        <v>3174.9999999999973</v>
      </c>
      <c r="AA9" s="20">
        <v>3331.9999999999959</v>
      </c>
      <c r="AB9" s="12">
        <f t="shared" si="6"/>
        <v>-4.7118847539015296E-2</v>
      </c>
      <c r="AD9" s="20">
        <v>2924.0000000000005</v>
      </c>
      <c r="AE9" s="20">
        <v>2221</v>
      </c>
      <c r="AF9" s="12">
        <f t="shared" si="7"/>
        <v>6.3304817649707384E-2</v>
      </c>
      <c r="AH9" s="20">
        <v>3137.0000000000005</v>
      </c>
      <c r="AI9" s="20">
        <v>937.00000000000023</v>
      </c>
      <c r="AJ9" s="12">
        <f t="shared" si="8"/>
        <v>0.23479188900747064</v>
      </c>
      <c r="AL9" t="s">
        <v>35</v>
      </c>
      <c r="AM9" s="14">
        <f t="shared" si="9"/>
        <v>5.8937198067633048E-2</v>
      </c>
      <c r="AN9" s="14"/>
      <c r="AY9" t="s">
        <v>35</v>
      </c>
      <c r="AZ9" s="14">
        <f t="shared" si="10"/>
        <v>5.9030837004405277E-2</v>
      </c>
      <c r="BA9" s="14">
        <f t="shared" si="11"/>
        <v>9.8484848484848578E-2</v>
      </c>
      <c r="BB9" t="s">
        <v>35</v>
      </c>
    </row>
    <row r="10" spans="1:54" s="13" customFormat="1" ht="12.75" x14ac:dyDescent="0.2">
      <c r="A10" s="10" t="s">
        <v>27</v>
      </c>
      <c r="B10" s="19">
        <v>1490.0000000000005</v>
      </c>
      <c r="C10" s="20">
        <v>1406.9999999999995</v>
      </c>
      <c r="D10" s="12">
        <f t="shared" si="0"/>
        <v>5.8990760483298432E-2</v>
      </c>
      <c r="F10" s="19">
        <v>1349.0000000000007</v>
      </c>
      <c r="G10" s="20">
        <v>787.00000000000023</v>
      </c>
      <c r="H10" s="12">
        <f t="shared" si="1"/>
        <v>0.1428208386277002</v>
      </c>
      <c r="J10" s="19">
        <v>1221.9999999999998</v>
      </c>
      <c r="K10" s="20">
        <v>355.00000000000006</v>
      </c>
      <c r="L10" s="12">
        <f t="shared" si="2"/>
        <v>0.24422535211267596</v>
      </c>
      <c r="N10" s="20">
        <v>897.99999999999989</v>
      </c>
      <c r="O10" s="20">
        <v>874.00000000000023</v>
      </c>
      <c r="P10" s="12">
        <f t="shared" si="3"/>
        <v>2.7459954233409301E-2</v>
      </c>
      <c r="R10" s="20">
        <v>818.00000000000023</v>
      </c>
      <c r="S10" s="20">
        <v>472.99999999999977</v>
      </c>
      <c r="T10" s="12">
        <f t="shared" si="4"/>
        <v>0.14587737843551823</v>
      </c>
      <c r="V10" s="20">
        <v>743</v>
      </c>
      <c r="W10" s="20">
        <v>220.99999999999974</v>
      </c>
      <c r="X10" s="12">
        <f t="shared" si="5"/>
        <v>0.23619909502262484</v>
      </c>
      <c r="Z10" s="20">
        <v>592.00000000000023</v>
      </c>
      <c r="AA10" s="20">
        <v>530.00000000000034</v>
      </c>
      <c r="AB10" s="12">
        <f t="shared" si="6"/>
        <v>0.11698113207547145</v>
      </c>
      <c r="AD10" s="20">
        <v>518.99999999999989</v>
      </c>
      <c r="AE10" s="20">
        <v>266.00000000000011</v>
      </c>
      <c r="AF10" s="12">
        <f t="shared" si="7"/>
        <v>0.19022556390977416</v>
      </c>
      <c r="AH10" s="20">
        <v>477.99999999999994</v>
      </c>
      <c r="AI10" s="20">
        <v>128</v>
      </c>
      <c r="AJ10" s="12">
        <f t="shared" si="8"/>
        <v>0.27343749999999994</v>
      </c>
      <c r="AL10" t="s">
        <v>36</v>
      </c>
      <c r="AM10" s="14">
        <f t="shared" si="9"/>
        <v>0.23154417836498759</v>
      </c>
      <c r="AN10" s="14"/>
      <c r="AY10" t="s">
        <v>36</v>
      </c>
      <c r="AZ10" s="14">
        <f t="shared" si="10"/>
        <v>0.22087912087912062</v>
      </c>
      <c r="BA10" s="14">
        <f t="shared" si="11"/>
        <v>0.23479188900747064</v>
      </c>
      <c r="BB10" t="s">
        <v>36</v>
      </c>
    </row>
    <row r="11" spans="1:54" s="13" customFormat="1" ht="12.75" x14ac:dyDescent="0.2">
      <c r="A11" s="10" t="s">
        <v>28</v>
      </c>
      <c r="B11" s="19">
        <v>211.00000000000023</v>
      </c>
      <c r="C11" s="20">
        <v>191.99999999999997</v>
      </c>
      <c r="D11" s="12">
        <f t="shared" si="0"/>
        <v>9.8958333333334592E-2</v>
      </c>
      <c r="F11" s="19">
        <v>332.00000000000023</v>
      </c>
      <c r="G11" s="20">
        <v>283.00000000000011</v>
      </c>
      <c r="H11" s="12">
        <f t="shared" si="1"/>
        <v>3.4628975265017736E-2</v>
      </c>
      <c r="J11" s="19">
        <v>328.00000000000023</v>
      </c>
      <c r="K11" s="20">
        <v>106.99999999999999</v>
      </c>
      <c r="L11" s="12">
        <f t="shared" si="2"/>
        <v>0.20654205607476661</v>
      </c>
      <c r="N11" s="20">
        <v>120.99999999999997</v>
      </c>
      <c r="O11" s="20">
        <v>103.99999999999987</v>
      </c>
      <c r="P11" s="12">
        <f t="shared" si="3"/>
        <v>0.16346153846153966</v>
      </c>
      <c r="R11" s="20">
        <v>175.99999999999991</v>
      </c>
      <c r="S11" s="20">
        <v>132.00000000000009</v>
      </c>
      <c r="T11" s="12">
        <f t="shared" si="4"/>
        <v>6.6666666666666388E-2</v>
      </c>
      <c r="V11" s="20">
        <v>173.00000000000009</v>
      </c>
      <c r="W11" s="20">
        <v>63.000000000000043</v>
      </c>
      <c r="X11" s="12">
        <f t="shared" si="5"/>
        <v>0.17460317460317457</v>
      </c>
      <c r="Z11" s="20">
        <v>90.000000000000085</v>
      </c>
      <c r="AA11" s="20">
        <v>87.999999999999943</v>
      </c>
      <c r="AB11" s="12">
        <f t="shared" si="6"/>
        <v>2.2727272727274261E-2</v>
      </c>
      <c r="AD11" s="20">
        <v>155.99999999999986</v>
      </c>
      <c r="AE11" s="20">
        <v>60.99999999999995</v>
      </c>
      <c r="AF11" s="12">
        <f t="shared" si="7"/>
        <v>0.31147540983606553</v>
      </c>
      <c r="AH11" s="20">
        <v>154.99999999999991</v>
      </c>
      <c r="AI11" s="20">
        <v>43.999999999999972</v>
      </c>
      <c r="AJ11" s="12">
        <f t="shared" si="8"/>
        <v>0.25227272727272732</v>
      </c>
      <c r="AL11" t="s">
        <v>37</v>
      </c>
      <c r="AM11" s="14">
        <f t="shared" si="9"/>
        <v>0.24422535211267596</v>
      </c>
      <c r="AN11" s="14"/>
      <c r="AY11" t="s">
        <v>37</v>
      </c>
      <c r="AZ11" s="14">
        <f t="shared" si="10"/>
        <v>0.23619909502262484</v>
      </c>
      <c r="BA11" s="14">
        <f t="shared" si="11"/>
        <v>0.27343749999999994</v>
      </c>
      <c r="BB11" t="s">
        <v>37</v>
      </c>
    </row>
    <row r="12" spans="1:54" s="13" customFormat="1" ht="12.75" x14ac:dyDescent="0.2">
      <c r="A12" s="10" t="s">
        <v>29</v>
      </c>
      <c r="B12" s="19">
        <v>832.00000000000068</v>
      </c>
      <c r="C12" s="20">
        <v>734.99999999999955</v>
      </c>
      <c r="D12" s="12">
        <f t="shared" si="0"/>
        <v>0.13197278911564791</v>
      </c>
      <c r="F12" s="19">
        <v>766.99999999999977</v>
      </c>
      <c r="G12" s="20">
        <v>739.00000000000011</v>
      </c>
      <c r="H12" s="12">
        <f t="shared" si="1"/>
        <v>7.5778078484437291E-3</v>
      </c>
      <c r="J12" s="19">
        <v>831.99999999999977</v>
      </c>
      <c r="K12" s="20">
        <v>490.00000000000017</v>
      </c>
      <c r="L12" s="12">
        <f t="shared" si="2"/>
        <v>6.9795918367346846E-2</v>
      </c>
      <c r="N12" s="20">
        <v>292.99999999999989</v>
      </c>
      <c r="O12" s="20">
        <v>210.99999999999997</v>
      </c>
      <c r="P12" s="12">
        <f t="shared" si="3"/>
        <v>0.38862559241706118</v>
      </c>
      <c r="R12" s="20">
        <v>273.99999999999994</v>
      </c>
      <c r="S12" s="20">
        <v>190.99999999999994</v>
      </c>
      <c r="T12" s="12">
        <f t="shared" si="4"/>
        <v>8.6910994764397925E-2</v>
      </c>
      <c r="V12" s="20">
        <v>295.00000000000011</v>
      </c>
      <c r="W12" s="20">
        <v>130.00000000000011</v>
      </c>
      <c r="X12" s="12">
        <f t="shared" si="5"/>
        <v>0.12692307692307683</v>
      </c>
      <c r="Z12" s="20">
        <v>539.00000000000011</v>
      </c>
      <c r="AA12" s="20">
        <v>508.00000000000006</v>
      </c>
      <c r="AB12" s="12">
        <f t="shared" si="6"/>
        <v>6.1023622047244208E-2</v>
      </c>
      <c r="AD12" s="20">
        <v>495</v>
      </c>
      <c r="AE12" s="20">
        <v>496.00000000000034</v>
      </c>
      <c r="AF12" s="12">
        <f t="shared" si="7"/>
        <v>-4.0322580645175688E-4</v>
      </c>
      <c r="AH12" s="20">
        <v>537.00000000000034</v>
      </c>
      <c r="AI12" s="20">
        <v>359.99999999999977</v>
      </c>
      <c r="AJ12" s="12">
        <f t="shared" si="8"/>
        <v>4.9166666666666844E-2</v>
      </c>
      <c r="AL12" t="s">
        <v>38</v>
      </c>
      <c r="AM12" s="14">
        <f t="shared" si="9"/>
        <v>0.20654205607476661</v>
      </c>
      <c r="AN12" s="14"/>
      <c r="AY12" t="s">
        <v>38</v>
      </c>
      <c r="AZ12" s="14">
        <f t="shared" si="10"/>
        <v>0.17460317460317457</v>
      </c>
      <c r="BA12" s="14">
        <f t="shared" si="11"/>
        <v>0.25227272727272732</v>
      </c>
      <c r="BB12" t="s">
        <v>38</v>
      </c>
    </row>
    <row r="13" spans="1:54" s="13" customFormat="1" ht="12.75" x14ac:dyDescent="0.2">
      <c r="A13" s="10" t="s">
        <v>30</v>
      </c>
      <c r="B13" s="19">
        <v>2369.9999999999995</v>
      </c>
      <c r="C13" s="20">
        <v>2015.9999999999982</v>
      </c>
      <c r="D13" s="12">
        <f t="shared" si="0"/>
        <v>0.17559523809523903</v>
      </c>
      <c r="F13" s="19">
        <v>2046</v>
      </c>
      <c r="G13" s="20">
        <v>1670.9999999999998</v>
      </c>
      <c r="H13" s="12">
        <f t="shared" si="1"/>
        <v>4.4883303411131115E-2</v>
      </c>
      <c r="J13" s="19">
        <v>2139.9999999999986</v>
      </c>
      <c r="K13" s="20">
        <v>949.00000000000034</v>
      </c>
      <c r="L13" s="12">
        <f t="shared" si="2"/>
        <v>0.12550052687038965</v>
      </c>
      <c r="N13" s="20">
        <v>966.00000000000136</v>
      </c>
      <c r="O13" s="20">
        <v>708.99999999999989</v>
      </c>
      <c r="P13" s="12">
        <f t="shared" si="3"/>
        <v>0.36248236953455781</v>
      </c>
      <c r="R13" s="20">
        <v>733.00000000000023</v>
      </c>
      <c r="S13" s="20">
        <v>624.99999999999932</v>
      </c>
      <c r="T13" s="12">
        <f t="shared" si="4"/>
        <v>3.4560000000000327E-2</v>
      </c>
      <c r="V13" s="20">
        <v>908</v>
      </c>
      <c r="W13" s="20">
        <v>377.00000000000017</v>
      </c>
      <c r="X13" s="12">
        <f t="shared" si="5"/>
        <v>0.14084880636604763</v>
      </c>
      <c r="Z13" s="20">
        <v>1370.9999999999986</v>
      </c>
      <c r="AA13" s="20">
        <v>1270.0000000000005</v>
      </c>
      <c r="AB13" s="12">
        <f t="shared" si="6"/>
        <v>7.9527559055116548E-2</v>
      </c>
      <c r="AD13" s="20">
        <v>1140.0000000000005</v>
      </c>
      <c r="AE13" s="20">
        <v>942.00000000000114</v>
      </c>
      <c r="AF13" s="12">
        <f t="shared" si="7"/>
        <v>4.2038216560509364E-2</v>
      </c>
      <c r="AH13" s="20">
        <v>1224.9999999999998</v>
      </c>
      <c r="AI13" s="20">
        <v>573.99999999999977</v>
      </c>
      <c r="AJ13" s="12">
        <f t="shared" si="8"/>
        <v>0.11341463414634152</v>
      </c>
      <c r="AL13" t="s">
        <v>39</v>
      </c>
      <c r="AM13" s="14">
        <f t="shared" si="9"/>
        <v>6.9795918367346846E-2</v>
      </c>
      <c r="AN13" s="14"/>
      <c r="AY13" t="s">
        <v>39</v>
      </c>
      <c r="AZ13" s="14">
        <f t="shared" si="10"/>
        <v>0.12692307692307683</v>
      </c>
      <c r="BA13" s="14">
        <f t="shared" si="11"/>
        <v>4.9166666666666844E-2</v>
      </c>
      <c r="BB13" t="s">
        <v>39</v>
      </c>
    </row>
    <row r="14" spans="1:54" s="13" customFormat="1" ht="12.75" x14ac:dyDescent="0.2">
      <c r="A14" s="10" t="s">
        <v>7</v>
      </c>
      <c r="B14" s="21">
        <v>3365.9999999999982</v>
      </c>
      <c r="C14" s="22">
        <v>2794.0000000000032</v>
      </c>
      <c r="D14" s="12">
        <f t="shared" si="0"/>
        <v>0.20472440944881698</v>
      </c>
      <c r="F14" s="21">
        <v>3046.9999999999973</v>
      </c>
      <c r="G14" s="22">
        <v>2001.9999999999998</v>
      </c>
      <c r="H14" s="12">
        <f t="shared" si="1"/>
        <v>0.10439560439560416</v>
      </c>
      <c r="J14" s="21">
        <v>2586.0000000000005</v>
      </c>
      <c r="K14" s="22">
        <v>874.99999999999966</v>
      </c>
      <c r="L14" s="12">
        <f t="shared" si="2"/>
        <v>0.19554285714285732</v>
      </c>
      <c r="N14" s="22">
        <v>1268.9999999999991</v>
      </c>
      <c r="O14" s="22">
        <v>975.00000000000125</v>
      </c>
      <c r="P14" s="12">
        <f t="shared" si="3"/>
        <v>0.30153846153845887</v>
      </c>
      <c r="R14" s="22">
        <v>1141.9999999999989</v>
      </c>
      <c r="S14" s="22">
        <v>762.99999999999989</v>
      </c>
      <c r="T14" s="12">
        <f t="shared" si="4"/>
        <v>9.9344692005242236E-2</v>
      </c>
      <c r="V14" s="22">
        <v>985.00000000000057</v>
      </c>
      <c r="W14" s="22">
        <v>354.99999999999977</v>
      </c>
      <c r="X14" s="12">
        <f t="shared" si="5"/>
        <v>0.17746478873239471</v>
      </c>
      <c r="Z14" s="22">
        <v>2071.9999999999977</v>
      </c>
      <c r="AA14" s="22">
        <v>1799.9999999999993</v>
      </c>
      <c r="AB14" s="12">
        <f t="shared" si="6"/>
        <v>0.15111111111111031</v>
      </c>
      <c r="AD14" s="22">
        <v>1895.0000000000016</v>
      </c>
      <c r="AE14" s="22">
        <v>1139.0000000000007</v>
      </c>
      <c r="AF14" s="12">
        <f t="shared" si="7"/>
        <v>0.13274802458296761</v>
      </c>
      <c r="AH14" s="22">
        <v>1600.9999999999995</v>
      </c>
      <c r="AI14" s="22">
        <v>519.99999999999989</v>
      </c>
      <c r="AJ14" s="12">
        <f t="shared" si="8"/>
        <v>0.20788461538461536</v>
      </c>
      <c r="AL14" t="s">
        <v>40</v>
      </c>
      <c r="AM14" s="14">
        <f t="shared" si="9"/>
        <v>0.12550052687038965</v>
      </c>
      <c r="AN14" s="14"/>
      <c r="AY14" t="s">
        <v>40</v>
      </c>
      <c r="AZ14" s="14">
        <f t="shared" si="10"/>
        <v>0.14084880636604763</v>
      </c>
      <c r="BA14" s="14">
        <f t="shared" si="11"/>
        <v>0.11341463414634152</v>
      </c>
      <c r="BB14" t="s">
        <v>40</v>
      </c>
    </row>
    <row r="15" spans="1:54" ht="12.75" x14ac:dyDescent="0.2">
      <c r="D15" s="11"/>
      <c r="H15" s="11"/>
      <c r="L15" s="11"/>
      <c r="P15" s="11"/>
      <c r="T15" s="11"/>
      <c r="X15" s="11"/>
      <c r="AB15" s="11"/>
      <c r="AF15" s="11"/>
      <c r="AJ15" s="11"/>
      <c r="AL15" t="s">
        <v>41</v>
      </c>
      <c r="AM15" s="14">
        <f t="shared" si="9"/>
        <v>0.19554285714285732</v>
      </c>
      <c r="AN15"/>
      <c r="AY15" t="s">
        <v>41</v>
      </c>
      <c r="AZ15" s="14">
        <f t="shared" si="10"/>
        <v>0.17746478873239471</v>
      </c>
      <c r="BA15" s="14">
        <f t="shared" si="11"/>
        <v>0.20788461538461536</v>
      </c>
      <c r="BB15" t="s">
        <v>41</v>
      </c>
    </row>
    <row r="16" spans="1:54" ht="12.75" x14ac:dyDescent="0.2">
      <c r="D16" s="11"/>
      <c r="L16" s="11"/>
      <c r="T16" s="11"/>
      <c r="AB16" s="11"/>
      <c r="AF16" s="11"/>
      <c r="AJ16" s="11"/>
      <c r="AL16"/>
      <c r="AM16" s="14"/>
      <c r="AN16"/>
      <c r="AY16"/>
      <c r="AZ16" s="14"/>
      <c r="BA16"/>
      <c r="BB16" s="14"/>
    </row>
    <row r="17" spans="20:54" ht="12.75" x14ac:dyDescent="0.2">
      <c r="T17" s="11"/>
      <c r="AL17"/>
      <c r="AM17" s="14"/>
      <c r="AN17"/>
      <c r="AY17" s="15" t="s">
        <v>42</v>
      </c>
      <c r="AZ17" s="14"/>
      <c r="BA17"/>
      <c r="BB17" s="14"/>
    </row>
    <row r="18" spans="20:54" ht="12.75" x14ac:dyDescent="0.2">
      <c r="AL18" s="15" t="s">
        <v>42</v>
      </c>
      <c r="AM18" s="14"/>
      <c r="AN18"/>
    </row>
  </sheetData>
  <mergeCells count="3">
    <mergeCell ref="B1:L1"/>
    <mergeCell ref="N1:X1"/>
    <mergeCell ref="Z1:AJ1"/>
  </mergeCells>
  <phoneticPr fontId="1" type="noConversion"/>
  <printOptions gridLines="1"/>
  <pageMargins left="0.25" right="0.25" top="0.75" bottom="0.75" header="0.3" footer="0.3"/>
  <pageSetup orientation="landscape" r:id="rId1"/>
  <headerFooter alignWithMargins="0"/>
  <colBreaks count="2" manualBreakCount="2">
    <brk id="13" max="1048575" man="1"/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Final Table</vt:lpstr>
      <vt:lpstr>Data</vt:lpstr>
      <vt:lpstr>Sheet3</vt:lpstr>
      <vt:lpstr>'Final Table'!Print_Area</vt:lpstr>
      <vt:lpstr>Data!Print_Titles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Bell</dc:creator>
  <cp:lastModifiedBy>Gao, Janet</cp:lastModifiedBy>
  <cp:lastPrinted>2019-08-12T19:04:18Z</cp:lastPrinted>
  <dcterms:created xsi:type="dcterms:W3CDTF">2009-06-19T14:43:41Z</dcterms:created>
  <dcterms:modified xsi:type="dcterms:W3CDTF">2020-10-06T13:25:15Z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5c50a65c-100a-40f5-a077-3ccf02b4c9fe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