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SERV\2020 Data Report\Tables and Figures\Tables\Tables-6. 2021-Compact\"/>
    </mc:Choice>
  </mc:AlternateContent>
  <xr:revisionPtr revIDLastSave="0" documentId="13_ncr:1_{E932A636-AB88-4A49-B96C-D849E6743729}" xr6:coauthVersionLast="47" xr6:coauthVersionMax="47" xr10:uidLastSave="{00000000-0000-0000-0000-000000000000}"/>
  <bookViews>
    <workbookView xWindow="13215" yWindow="750" windowWidth="15585" windowHeight="14040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Table'!$A$1:$G$20</definedName>
    <definedName name="_xlnm.Print_Titles" localSheetId="1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4" i="2" l="1"/>
  <c r="T14" i="2"/>
  <c r="P14" i="2"/>
  <c r="X13" i="2"/>
  <c r="T13" i="2"/>
  <c r="P13" i="2"/>
  <c r="X12" i="2"/>
  <c r="T12" i="2"/>
  <c r="P12" i="2"/>
  <c r="X11" i="2"/>
  <c r="T11" i="2"/>
  <c r="P11" i="2"/>
  <c r="X10" i="2"/>
  <c r="T10" i="2"/>
  <c r="P10" i="2"/>
  <c r="X9" i="2"/>
  <c r="T9" i="2"/>
  <c r="P9" i="2"/>
  <c r="X8" i="2"/>
  <c r="T8" i="2"/>
  <c r="P8" i="2"/>
  <c r="X7" i="2"/>
  <c r="T7" i="2"/>
  <c r="P7" i="2"/>
  <c r="X6" i="2"/>
  <c r="T6" i="2"/>
  <c r="P6" i="2"/>
  <c r="X5" i="2"/>
  <c r="T5" i="2"/>
  <c r="P5" i="2"/>
  <c r="X4" i="2"/>
  <c r="T4" i="2"/>
  <c r="P4" i="2"/>
  <c r="X3" i="2"/>
  <c r="T3" i="2"/>
  <c r="P3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L4" i="2"/>
  <c r="H4" i="2"/>
  <c r="D4" i="2"/>
  <c r="L3" i="2"/>
  <c r="H3" i="2"/>
  <c r="D3" i="2"/>
  <c r="AB5" i="2" l="1"/>
  <c r="AB7" i="2"/>
  <c r="AB9" i="2"/>
  <c r="AB11" i="2"/>
  <c r="AB13" i="2"/>
  <c r="AB15" i="2"/>
  <c r="AB4" i="2"/>
  <c r="AB6" i="2"/>
  <c r="AB8" i="2"/>
  <c r="AB10" i="2"/>
  <c r="AB12" i="2"/>
  <c r="AB14" i="2"/>
  <c r="AA4" i="2"/>
  <c r="AA6" i="2"/>
  <c r="AA8" i="2"/>
  <c r="AA10" i="2"/>
  <c r="AA12" i="2"/>
  <c r="AA14" i="2"/>
  <c r="AA5" i="2"/>
  <c r="AA7" i="2"/>
  <c r="AA9" i="2"/>
  <c r="AA11" i="2"/>
  <c r="AA13" i="2"/>
  <c r="AA15" i="2"/>
</calcChain>
</file>

<file path=xl/sharedStrings.xml><?xml version="1.0" encoding="utf-8"?>
<sst xmlns="http://schemas.openxmlformats.org/spreadsheetml/2006/main" count="86" uniqueCount="45">
  <si>
    <t>Total</t>
  </si>
  <si>
    <t>Source: CGS/GRE Survey of Graduate Enrollment and Degrees</t>
  </si>
  <si>
    <t>Broad Field</t>
  </si>
  <si>
    <t xml:space="preserve">   Arts and Humanities</t>
  </si>
  <si>
    <t xml:space="preserve">   Biological and Agricultural Sciences</t>
  </si>
  <si>
    <t xml:space="preserve">   Business</t>
  </si>
  <si>
    <t xml:space="preserve">   Education</t>
  </si>
  <si>
    <t xml:space="preserve">   Engineering</t>
  </si>
  <si>
    <t xml:space="preserve">   Health Sciences</t>
  </si>
  <si>
    <t xml:space="preserve">   Public Administration and Services</t>
  </si>
  <si>
    <t xml:space="preserve">   Social and Behavioral Sciences</t>
  </si>
  <si>
    <t xml:space="preserve">   Other Fields</t>
  </si>
  <si>
    <t>Full-Time</t>
  </si>
  <si>
    <t>Part-Time</t>
  </si>
  <si>
    <t xml:space="preserve">   Mathematics and Computer Sciences</t>
  </si>
  <si>
    <t xml:space="preserve">   Physical and Earth Sciences</t>
  </si>
  <si>
    <t>ftt CY</t>
  </si>
  <si>
    <t>ftt PY</t>
  </si>
  <si>
    <t>Avg Annual % Change PY to CY</t>
  </si>
  <si>
    <t>ftt PY5</t>
  </si>
  <si>
    <t>Avg Annual % Change PY5 to CY</t>
  </si>
  <si>
    <t>ftt PY10</t>
  </si>
  <si>
    <t>Avg Annual % Change PY10 to CY</t>
  </si>
  <si>
    <t>FULL TIME</t>
  </si>
  <si>
    <t>PART TIME</t>
  </si>
  <si>
    <t>Arts &amp; Humanities</t>
  </si>
  <si>
    <t>Biological &amp; Agric. Sci.</t>
  </si>
  <si>
    <t>Business</t>
  </si>
  <si>
    <t>Education</t>
  </si>
  <si>
    <t>Engineering</t>
  </si>
  <si>
    <t>Health Sciences</t>
  </si>
  <si>
    <t>Math &amp; Computer Sci.</t>
  </si>
  <si>
    <t>Physical &amp; Earth Sci.</t>
  </si>
  <si>
    <t>Public Admin. &amp; Svcs.</t>
  </si>
  <si>
    <t>Social &amp; Behavioral Sci.</t>
  </si>
  <si>
    <t>Other Fields</t>
  </si>
  <si>
    <t>Source: Table C.8</t>
  </si>
  <si>
    <t>Figure C.8 Average Annual Percentage Change in First-Time Graduate Enrollment by Broad Field and Attendance Status, Fall 2009 to Fall 2019</t>
  </si>
  <si>
    <t xml:space="preserve">at both current and reference years. </t>
  </si>
  <si>
    <t>Notes: See Appendix D for the survey taxonomy.</t>
  </si>
  <si>
    <t xml:space="preserve">Group sizes for each annual change analysis  (1, 5, and 10-year) were determined based on only those institutions that submitted data </t>
  </si>
  <si>
    <t>Table C.8  First-Time Graduate Enrollment by Broad Field and Attendance Status, 2010 to 2020</t>
  </si>
  <si>
    <t>% Change,                           2019 to 2020</t>
  </si>
  <si>
    <t>Average Annual                             % Change,                                  2015 to 2020</t>
  </si>
  <si>
    <t>Average Annual                             % Change,                                  2010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</si>
</sst>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2" borderId="2" applyNumberFormat="0" applyFont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wrapText="1"/>
    </xf>
    <xf numFmtId="10" fontId="2" fillId="0" borderId="0" xfId="1" applyNumberFormat="1" applyFont="1"/>
    <xf numFmtId="0" fontId="5" fillId="0" borderId="0" xfId="0" applyFont="1"/>
    <xf numFmtId="164" fontId="0" fillId="0" borderId="0" xfId="0" applyNumberFormat="1"/>
    <xf numFmtId="0" fontId="0" fillId="3" borderId="0" xfId="0" applyFill="1"/>
    <xf numFmtId="3" fontId="6" fillId="0" borderId="3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2" fillId="0" borderId="1" xfId="0" applyFont="1" applyBorder="1"/>
    <xf numFmtId="0" fontId="3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2" xfId="2" applyFont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topLeftCell="A2" workbookViewId="0">
      <selection activeCell="G5" sqref="G5:G16"/>
    </sheetView>
  </sheetViews>
  <sheetFormatPr defaultRowHeight="12" x14ac:dyDescent="0.2"/>
  <cols>
    <col min="1" max="1" width="37" style="7" customWidth="1"/>
    <col min="2" max="7" width="11.28515625" style="7" customWidth="1"/>
    <col min="8" max="16384" width="9.140625" style="7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ht="12.75" thickBot="1" x14ac:dyDescent="0.25">
      <c r="A2" s="20" t="s">
        <v>41</v>
      </c>
      <c r="B2" s="21"/>
      <c r="C2" s="21"/>
      <c r="D2" s="21"/>
      <c r="E2" s="21"/>
      <c r="F2" s="21"/>
      <c r="G2" s="21"/>
    </row>
    <row r="3" spans="1:7" s="2" customFormat="1" ht="12.75" thickBot="1" x14ac:dyDescent="0.25">
      <c r="A3" s="22"/>
      <c r="B3" s="27" t="s">
        <v>12</v>
      </c>
      <c r="C3" s="27"/>
      <c r="D3" s="27"/>
      <c r="E3" s="27" t="s">
        <v>13</v>
      </c>
      <c r="F3" s="27"/>
      <c r="G3" s="27"/>
    </row>
    <row r="4" spans="1:7" s="2" customFormat="1" ht="48.75" thickBot="1" x14ac:dyDescent="0.25">
      <c r="A4" s="23" t="s">
        <v>2</v>
      </c>
      <c r="B4" s="24" t="s">
        <v>42</v>
      </c>
      <c r="C4" s="24" t="s">
        <v>43</v>
      </c>
      <c r="D4" s="24" t="s">
        <v>44</v>
      </c>
      <c r="E4" s="24" t="s">
        <v>42</v>
      </c>
      <c r="F4" s="24" t="s">
        <v>43</v>
      </c>
      <c r="G4" s="24" t="s">
        <v>44</v>
      </c>
    </row>
    <row r="5" spans="1:7" s="2" customFormat="1" x14ac:dyDescent="0.2">
      <c r="A5" s="3" t="s">
        <v>0</v>
      </c>
      <c r="B5" s="5">
        <v>-3.7263114272418019E-2</v>
      </c>
      <c r="C5" s="5">
        <v>-8.4684597988720083E-4</v>
      </c>
      <c r="D5" s="5">
        <v>9.5687094113597222E-3</v>
      </c>
      <c r="E5" s="5">
        <v>0.13501257972031944</v>
      </c>
      <c r="F5" s="5">
        <v>5.916306149678556E-2</v>
      </c>
      <c r="G5" s="5">
        <v>3.7397179788484246E-2</v>
      </c>
    </row>
    <row r="6" spans="1:7" s="2" customFormat="1" x14ac:dyDescent="0.2">
      <c r="A6" s="1" t="s">
        <v>3</v>
      </c>
      <c r="B6" s="6">
        <v>-8.7936367653556724E-2</v>
      </c>
      <c r="C6" s="6">
        <v>-2.6554703663137523E-2</v>
      </c>
      <c r="D6" s="6">
        <v>-2.0946570530597085E-2</v>
      </c>
      <c r="E6" s="6">
        <v>8.404284537215112E-2</v>
      </c>
      <c r="F6" s="6">
        <v>4.4117647058822488E-3</v>
      </c>
      <c r="G6" s="6">
        <v>-1.9483742864234189E-2</v>
      </c>
    </row>
    <row r="7" spans="1:7" s="2" customFormat="1" x14ac:dyDescent="0.2">
      <c r="A7" s="1" t="s">
        <v>4</v>
      </c>
      <c r="B7" s="6">
        <v>5.1039462218350762E-2</v>
      </c>
      <c r="C7" s="6">
        <v>2.689360547908053E-2</v>
      </c>
      <c r="D7" s="6">
        <v>1.9054580896686012E-2</v>
      </c>
      <c r="E7" s="6">
        <v>0.30013063357283021</v>
      </c>
      <c r="F7" s="6">
        <v>0.13186440677966105</v>
      </c>
      <c r="G7" s="6">
        <v>5.483014861995765E-2</v>
      </c>
    </row>
    <row r="8" spans="1:7" s="2" customFormat="1" x14ac:dyDescent="0.2">
      <c r="A8" s="1" t="s">
        <v>5</v>
      </c>
      <c r="B8" s="6">
        <v>8.7322106538096023E-2</v>
      </c>
      <c r="C8" s="6">
        <v>3.8406820574715318E-2</v>
      </c>
      <c r="D8" s="6">
        <v>2.843053173241843E-2</v>
      </c>
      <c r="E8" s="6">
        <v>0.30343202919303303</v>
      </c>
      <c r="F8" s="6">
        <v>0.11022197862428049</v>
      </c>
      <c r="G8" s="6">
        <v>7.0764142492937304E-2</v>
      </c>
    </row>
    <row r="9" spans="1:7" s="2" customFormat="1" x14ac:dyDescent="0.2">
      <c r="A9" s="1" t="s">
        <v>6</v>
      </c>
      <c r="B9" s="6">
        <v>8.1146548243843819E-2</v>
      </c>
      <c r="C9" s="6">
        <v>1.1646209680707731E-2</v>
      </c>
      <c r="D9" s="6">
        <v>-1.5672847580210814E-2</v>
      </c>
      <c r="E9" s="6">
        <v>7.3048865793945428E-2</v>
      </c>
      <c r="F9" s="6">
        <v>1.8475323567059786E-2</v>
      </c>
      <c r="G9" s="6">
        <v>9.5043927865823934E-3</v>
      </c>
    </row>
    <row r="10" spans="1:7" s="2" customFormat="1" x14ac:dyDescent="0.2">
      <c r="A10" s="1" t="s">
        <v>7</v>
      </c>
      <c r="B10" s="6">
        <v>-0.26163462928168812</v>
      </c>
      <c r="C10" s="6">
        <v>-6.4696619425738192E-2</v>
      </c>
      <c r="D10" s="6">
        <v>-1.0075963881324502E-2</v>
      </c>
      <c r="E10" s="6">
        <v>0.26736059479553753</v>
      </c>
      <c r="F10" s="6">
        <v>9.3631910426872092E-2</v>
      </c>
      <c r="G10" s="6">
        <v>4.4139999999999999E-2</v>
      </c>
    </row>
    <row r="11" spans="1:7" s="2" customFormat="1" x14ac:dyDescent="0.2">
      <c r="A11" s="1" t="s">
        <v>8</v>
      </c>
      <c r="B11" s="6">
        <v>5.052493438320349E-2</v>
      </c>
      <c r="C11" s="6">
        <v>1.9430253701619236E-2</v>
      </c>
      <c r="D11" s="6">
        <v>4.4674983585029596E-2</v>
      </c>
      <c r="E11" s="6">
        <v>0.141893091813178</v>
      </c>
      <c r="F11" s="6">
        <v>6.7915122075930062E-2</v>
      </c>
      <c r="G11" s="6">
        <v>6.4382309941520471E-2</v>
      </c>
    </row>
    <row r="12" spans="1:7" s="2" customFormat="1" x14ac:dyDescent="0.2">
      <c r="A12" s="1" t="s">
        <v>14</v>
      </c>
      <c r="B12" s="6">
        <v>-0.31168540332333028</v>
      </c>
      <c r="C12" s="6">
        <v>-5.1994524833789704E-2</v>
      </c>
      <c r="D12" s="6">
        <v>3.3651551312649033E-2</v>
      </c>
      <c r="E12" s="6">
        <v>0.22388775632569935</v>
      </c>
      <c r="F12" s="6">
        <v>0.15880998760403725</v>
      </c>
      <c r="G12" s="6">
        <v>0.18034947884733268</v>
      </c>
    </row>
    <row r="13" spans="1:7" s="2" customFormat="1" x14ac:dyDescent="0.2">
      <c r="A13" s="1" t="s">
        <v>15</v>
      </c>
      <c r="B13" s="6">
        <v>-0.10005844535359387</v>
      </c>
      <c r="C13" s="6">
        <v>-1.8386355388895527E-2</v>
      </c>
      <c r="D13" s="6">
        <v>-6.7704896396990179E-3</v>
      </c>
      <c r="E13" s="6">
        <v>0.1179385530227961</v>
      </c>
      <c r="F13" s="6">
        <v>1.957730812013354E-2</v>
      </c>
      <c r="G13" s="6">
        <v>-8.1877729257641245E-3</v>
      </c>
    </row>
    <row r="14" spans="1:7" s="2" customFormat="1" x14ac:dyDescent="0.2">
      <c r="A14" s="1" t="s">
        <v>9</v>
      </c>
      <c r="B14" s="6">
        <v>7.5317855168600234E-2</v>
      </c>
      <c r="C14" s="6">
        <v>8.8649091654146254E-3</v>
      </c>
      <c r="D14" s="6">
        <v>1.3381481782033623E-2</v>
      </c>
      <c r="E14" s="6">
        <v>3.9515191764900592E-2</v>
      </c>
      <c r="F14" s="6">
        <v>3.5782034591779956E-2</v>
      </c>
      <c r="G14" s="6">
        <v>2.4143200174634293E-2</v>
      </c>
    </row>
    <row r="15" spans="1:7" s="2" customFormat="1" x14ac:dyDescent="0.2">
      <c r="A15" s="1" t="s">
        <v>10</v>
      </c>
      <c r="B15" s="6">
        <v>-1.6044531761625125E-2</v>
      </c>
      <c r="C15" s="6">
        <v>3.1011496473773992E-3</v>
      </c>
      <c r="D15" s="6">
        <v>-6.0035931729714442E-3</v>
      </c>
      <c r="E15" s="6">
        <v>0.19767060367453748</v>
      </c>
      <c r="F15" s="6">
        <v>8.5647879140034883E-2</v>
      </c>
      <c r="G15" s="6">
        <v>3.6044404168554922E-2</v>
      </c>
    </row>
    <row r="16" spans="1:7" s="2" customFormat="1" ht="12.75" thickBot="1" x14ac:dyDescent="0.25">
      <c r="A16" s="25" t="s">
        <v>11</v>
      </c>
      <c r="B16" s="26">
        <v>-4.3438342801401131E-2</v>
      </c>
      <c r="C16" s="26">
        <v>4.8917915226021512E-3</v>
      </c>
      <c r="D16" s="26">
        <v>-2.9395642044676372E-3</v>
      </c>
      <c r="E16" s="26">
        <v>-5.3752535496961462E-3</v>
      </c>
      <c r="F16" s="26">
        <v>2.715463402448175E-2</v>
      </c>
      <c r="G16" s="26">
        <v>-2.3863636363637085E-3</v>
      </c>
    </row>
    <row r="17" spans="1:7" s="2" customFormat="1" x14ac:dyDescent="0.2">
      <c r="A17" s="1" t="s">
        <v>39</v>
      </c>
      <c r="B17" s="1"/>
      <c r="C17" s="1"/>
      <c r="D17" s="1"/>
      <c r="E17" s="1"/>
      <c r="F17" s="1"/>
      <c r="G17" s="1"/>
    </row>
    <row r="18" spans="1:7" s="2" customFormat="1" x14ac:dyDescent="0.2">
      <c r="A18" s="1" t="s">
        <v>40</v>
      </c>
      <c r="B18" s="1"/>
      <c r="C18" s="1"/>
      <c r="D18" s="1"/>
      <c r="E18" s="1"/>
      <c r="F18" s="1"/>
      <c r="G18" s="1"/>
    </row>
    <row r="19" spans="1:7" s="2" customFormat="1" x14ac:dyDescent="0.2">
      <c r="A19" s="1" t="s">
        <v>38</v>
      </c>
      <c r="B19" s="1"/>
      <c r="C19" s="1"/>
      <c r="D19" s="1"/>
      <c r="E19" s="1"/>
      <c r="F19" s="1"/>
      <c r="G19" s="1"/>
    </row>
    <row r="20" spans="1:7" s="2" customFormat="1" x14ac:dyDescent="0.2">
      <c r="A20" s="4" t="s">
        <v>1</v>
      </c>
      <c r="B20" s="1"/>
      <c r="C20" s="1"/>
      <c r="D20" s="1"/>
      <c r="E20" s="1"/>
      <c r="F20" s="1"/>
      <c r="G20" s="1"/>
    </row>
  </sheetData>
  <mergeCells count="2">
    <mergeCell ref="E3:G3"/>
    <mergeCell ref="B3:D3"/>
  </mergeCells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"/>
  <sheetViews>
    <sheetView zoomScaleNormal="100" workbookViewId="0">
      <selection activeCell="AC7" sqref="AC7"/>
    </sheetView>
  </sheetViews>
  <sheetFormatPr defaultColWidth="9.140625" defaultRowHeight="12" x14ac:dyDescent="0.2"/>
  <cols>
    <col min="1" max="1" width="32.42578125" style="7" bestFit="1" customWidth="1"/>
    <col min="2" max="2" width="7.5703125" style="7" customWidth="1"/>
    <col min="3" max="3" width="7.7109375" style="7" customWidth="1"/>
    <col min="4" max="4" width="8.28515625" style="7" bestFit="1" customWidth="1"/>
    <col min="5" max="5" width="9.140625" style="7"/>
    <col min="6" max="6" width="8" style="7" customWidth="1"/>
    <col min="7" max="7" width="7.7109375" style="7" customWidth="1"/>
    <col min="8" max="8" width="8.7109375" style="7" bestFit="1" customWidth="1"/>
    <col min="9" max="9" width="9.140625" style="7"/>
    <col min="10" max="10" width="8.140625" style="7" customWidth="1"/>
    <col min="11" max="11" width="7.28515625" style="7" bestFit="1" customWidth="1"/>
    <col min="12" max="12" width="8.28515625" style="7" bestFit="1" customWidth="1"/>
    <col min="13" max="25" width="9.140625" style="7"/>
    <col min="26" max="26" width="25.42578125" style="7" customWidth="1"/>
    <col min="27" max="16384" width="9.140625" style="7"/>
  </cols>
  <sheetData>
    <row r="1" spans="1:29" ht="12.75" x14ac:dyDescent="0.2"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N1" s="28" t="s">
        <v>24</v>
      </c>
      <c r="O1" s="28"/>
      <c r="P1" s="28"/>
      <c r="Q1" s="28"/>
      <c r="R1" s="28"/>
      <c r="S1" s="28"/>
      <c r="T1" s="28"/>
      <c r="U1" s="28"/>
      <c r="V1" s="28"/>
      <c r="W1" s="28"/>
      <c r="X1" s="28"/>
      <c r="Z1" s="10" t="s">
        <v>37</v>
      </c>
      <c r="AA1"/>
      <c r="AB1"/>
      <c r="AC1"/>
    </row>
    <row r="2" spans="1:29" ht="60" x14ac:dyDescent="0.2">
      <c r="B2" s="8" t="s">
        <v>16</v>
      </c>
      <c r="C2" s="8" t="s">
        <v>17</v>
      </c>
      <c r="D2" s="8" t="s">
        <v>18</v>
      </c>
      <c r="F2" s="8" t="s">
        <v>16</v>
      </c>
      <c r="G2" s="8" t="s">
        <v>19</v>
      </c>
      <c r="H2" s="8" t="s">
        <v>20</v>
      </c>
      <c r="J2" s="8" t="s">
        <v>16</v>
      </c>
      <c r="K2" s="8" t="s">
        <v>21</v>
      </c>
      <c r="L2" s="8" t="s">
        <v>22</v>
      </c>
      <c r="N2" s="8" t="s">
        <v>16</v>
      </c>
      <c r="O2" s="8" t="s">
        <v>17</v>
      </c>
      <c r="P2" s="8" t="s">
        <v>18</v>
      </c>
      <c r="R2" s="8" t="s">
        <v>16</v>
      </c>
      <c r="S2" s="8" t="s">
        <v>19</v>
      </c>
      <c r="T2" s="8" t="s">
        <v>20</v>
      </c>
      <c r="V2" s="8" t="s">
        <v>16</v>
      </c>
      <c r="W2" s="8" t="s">
        <v>21</v>
      </c>
      <c r="X2" s="8" t="s">
        <v>22</v>
      </c>
      <c r="Z2"/>
      <c r="AA2"/>
      <c r="AB2"/>
      <c r="AC2"/>
    </row>
    <row r="3" spans="1:29" ht="12.75" x14ac:dyDescent="0.2">
      <c r="A3" s="3" t="s">
        <v>0</v>
      </c>
      <c r="B3" s="13">
        <v>301795.00000000023</v>
      </c>
      <c r="C3" s="14">
        <v>298000.99999999959</v>
      </c>
      <c r="D3" s="9">
        <f t="shared" ref="D3:D14" si="0">(B3/C3)-1</f>
        <v>1.2731500901005832E-2</v>
      </c>
      <c r="F3" s="13">
        <v>290522</v>
      </c>
      <c r="G3" s="14">
        <v>269666</v>
      </c>
      <c r="H3" s="9">
        <f t="shared" ref="H3:H14" si="1">((F3/G3)-1)/5</f>
        <v>1.5468023406732766E-2</v>
      </c>
      <c r="J3" s="13">
        <v>289443.00000000017</v>
      </c>
      <c r="K3" s="14">
        <v>243660.00000000017</v>
      </c>
      <c r="L3" s="9">
        <f t="shared" ref="L3:L14" si="2">((J3/K3)-1)/10</f>
        <v>1.8789706968726904E-2</v>
      </c>
      <c r="N3" s="14">
        <v>139354.00000000003</v>
      </c>
      <c r="O3" s="14">
        <v>132463.00000000003</v>
      </c>
      <c r="P3" s="9">
        <f t="shared" ref="P3:P14" si="3">(N3/O3)-1</f>
        <v>5.2022074088613479E-2</v>
      </c>
      <c r="R3" s="14">
        <v>131068.99999999999</v>
      </c>
      <c r="S3" s="14">
        <v>109417.99999999996</v>
      </c>
      <c r="T3" s="9">
        <f t="shared" ref="T3:T14" si="4">((R3/S3)-1)/5</f>
        <v>3.9574841433767813E-2</v>
      </c>
      <c r="V3" s="14">
        <v>133836.99999999997</v>
      </c>
      <c r="W3" s="14">
        <v>129534.00000000007</v>
      </c>
      <c r="X3" s="9">
        <f t="shared" ref="X3:X14" si="5">((V3/W3)-1)/10</f>
        <v>3.3219077616686741E-3</v>
      </c>
      <c r="Z3"/>
      <c r="AA3" t="s">
        <v>12</v>
      </c>
      <c r="AB3" t="s">
        <v>13</v>
      </c>
      <c r="AC3"/>
    </row>
    <row r="4" spans="1:29" ht="12.75" x14ac:dyDescent="0.2">
      <c r="A4" s="1" t="s">
        <v>3</v>
      </c>
      <c r="B4" s="15">
        <v>16122.000000000002</v>
      </c>
      <c r="C4" s="16">
        <v>16515.999999999996</v>
      </c>
      <c r="D4" s="9">
        <f t="shared" si="0"/>
        <v>-2.3855655122305364E-2</v>
      </c>
      <c r="F4" s="15">
        <v>15414</v>
      </c>
      <c r="G4" s="16">
        <v>16288.999999999982</v>
      </c>
      <c r="H4" s="9">
        <f t="shared" si="1"/>
        <v>-1.0743446497636233E-2</v>
      </c>
      <c r="J4" s="15">
        <v>14548.999999999989</v>
      </c>
      <c r="K4" s="16">
        <v>17011.000000000015</v>
      </c>
      <c r="L4" s="9">
        <f t="shared" si="2"/>
        <v>-1.4472988066545312E-2</v>
      </c>
      <c r="N4" s="16">
        <v>3657.9999999999986</v>
      </c>
      <c r="O4" s="16">
        <v>3665.0000000000059</v>
      </c>
      <c r="P4" s="9">
        <f t="shared" si="3"/>
        <v>-1.909959072307621E-3</v>
      </c>
      <c r="R4" s="16">
        <v>3529.0000000000014</v>
      </c>
      <c r="S4" s="16">
        <v>3564.0000000000041</v>
      </c>
      <c r="T4" s="9">
        <f t="shared" si="4"/>
        <v>-1.9640852974187827E-3</v>
      </c>
      <c r="V4" s="16">
        <v>3140.0000000000014</v>
      </c>
      <c r="W4" s="16">
        <v>4339.0000000000018</v>
      </c>
      <c r="X4" s="9">
        <f t="shared" si="5"/>
        <v>-2.7633095183221934E-2</v>
      </c>
      <c r="Z4" t="s">
        <v>0</v>
      </c>
      <c r="AA4" s="11">
        <f t="shared" ref="AA4:AA15" si="6">+L3</f>
        <v>1.8789706968726904E-2</v>
      </c>
      <c r="AB4" s="11">
        <f t="shared" ref="AB4:AB15" si="7">+X3</f>
        <v>3.3219077616686741E-3</v>
      </c>
      <c r="AC4" t="s">
        <v>0</v>
      </c>
    </row>
    <row r="5" spans="1:29" ht="12.75" x14ac:dyDescent="0.2">
      <c r="A5" s="1" t="s">
        <v>4</v>
      </c>
      <c r="B5" s="15">
        <v>16436.999999999993</v>
      </c>
      <c r="C5" s="16">
        <v>16324.999999999993</v>
      </c>
      <c r="D5" s="9">
        <f t="shared" si="0"/>
        <v>6.8606431852986649E-3</v>
      </c>
      <c r="F5" s="15">
        <v>15545.999999999995</v>
      </c>
      <c r="G5" s="16">
        <v>13743.000000000004</v>
      </c>
      <c r="H5" s="9">
        <f t="shared" si="1"/>
        <v>2.6238812486356532E-2</v>
      </c>
      <c r="J5" s="15">
        <v>15255.999999999989</v>
      </c>
      <c r="K5" s="16">
        <v>12538.000000000015</v>
      </c>
      <c r="L5" s="9">
        <f t="shared" si="2"/>
        <v>2.1678098580315618E-2</v>
      </c>
      <c r="N5" s="16">
        <v>2979.9999999999991</v>
      </c>
      <c r="O5" s="16">
        <v>2729</v>
      </c>
      <c r="P5" s="9">
        <f t="shared" si="3"/>
        <v>9.1975082447782741E-2</v>
      </c>
      <c r="R5" s="16">
        <v>2847.0000000000005</v>
      </c>
      <c r="S5" s="16">
        <v>2252.0000000000014</v>
      </c>
      <c r="T5" s="9">
        <f t="shared" si="4"/>
        <v>5.2841918294848925E-2</v>
      </c>
      <c r="V5" s="16">
        <v>2868.0000000000009</v>
      </c>
      <c r="W5" s="16">
        <v>2148.0000000000005</v>
      </c>
      <c r="X5" s="9">
        <f t="shared" si="5"/>
        <v>3.3519553072625705E-2</v>
      </c>
      <c r="Z5" t="s">
        <v>25</v>
      </c>
      <c r="AA5" s="11">
        <f t="shared" si="6"/>
        <v>-1.4472988066545312E-2</v>
      </c>
      <c r="AB5" s="11">
        <f t="shared" si="7"/>
        <v>-2.7633095183221934E-2</v>
      </c>
      <c r="AC5" t="s">
        <v>25</v>
      </c>
    </row>
    <row r="6" spans="1:29" ht="12.75" x14ac:dyDescent="0.2">
      <c r="A6" s="1" t="s">
        <v>5</v>
      </c>
      <c r="B6" s="15">
        <v>44335.999999999993</v>
      </c>
      <c r="C6" s="16">
        <v>43261.999999999985</v>
      </c>
      <c r="D6" s="9">
        <f t="shared" si="0"/>
        <v>2.4825481947205574E-2</v>
      </c>
      <c r="F6" s="15">
        <v>43153.999999999935</v>
      </c>
      <c r="G6" s="16">
        <v>37923.999999999942</v>
      </c>
      <c r="H6" s="9">
        <f t="shared" si="1"/>
        <v>2.7581478746967612E-2</v>
      </c>
      <c r="J6" s="15">
        <v>41755.999999999985</v>
      </c>
      <c r="K6" s="16">
        <v>34083</v>
      </c>
      <c r="L6" s="9">
        <f t="shared" si="2"/>
        <v>2.2512689610656288E-2</v>
      </c>
      <c r="N6" s="16">
        <v>21889.999999999989</v>
      </c>
      <c r="O6" s="16">
        <v>21944.999999999985</v>
      </c>
      <c r="P6" s="9">
        <f t="shared" si="3"/>
        <v>-2.5062656641602343E-3</v>
      </c>
      <c r="R6" s="16">
        <v>21067.000000000011</v>
      </c>
      <c r="S6" s="16">
        <v>16198.999999999989</v>
      </c>
      <c r="T6" s="9">
        <f t="shared" si="4"/>
        <v>6.0102475461448535E-2</v>
      </c>
      <c r="V6" s="16">
        <v>20094.000000000011</v>
      </c>
      <c r="W6" s="16">
        <v>16501.999999999989</v>
      </c>
      <c r="X6" s="9">
        <f t="shared" si="5"/>
        <v>2.1767058538359141E-2</v>
      </c>
      <c r="Z6" t="s">
        <v>26</v>
      </c>
      <c r="AA6" s="11">
        <f t="shared" si="6"/>
        <v>2.1678098580315618E-2</v>
      </c>
      <c r="AB6" s="11">
        <f t="shared" si="7"/>
        <v>3.3519553072625705E-2</v>
      </c>
      <c r="AC6" t="s">
        <v>26</v>
      </c>
    </row>
    <row r="7" spans="1:29" ht="12.75" x14ac:dyDescent="0.2">
      <c r="A7" s="1" t="s">
        <v>6</v>
      </c>
      <c r="B7" s="15">
        <v>25629.999999999996</v>
      </c>
      <c r="C7" s="16">
        <v>26535.000000000007</v>
      </c>
      <c r="D7" s="9">
        <f t="shared" si="0"/>
        <v>-3.4105897870737145E-2</v>
      </c>
      <c r="F7" s="15">
        <v>23620.000000000004</v>
      </c>
      <c r="G7" s="16">
        <v>24515.999999999975</v>
      </c>
      <c r="H7" s="9">
        <f t="shared" si="1"/>
        <v>-7.3095121553269134E-3</v>
      </c>
      <c r="J7" s="15">
        <v>21404.000000000004</v>
      </c>
      <c r="K7" s="16">
        <v>25989.000000000033</v>
      </c>
      <c r="L7" s="9">
        <f t="shared" si="2"/>
        <v>-1.7642079341259852E-2</v>
      </c>
      <c r="N7" s="16">
        <v>31067.999999999971</v>
      </c>
      <c r="O7" s="16">
        <v>29937.000000000004</v>
      </c>
      <c r="P7" s="9">
        <f t="shared" si="3"/>
        <v>3.7779336606873271E-2</v>
      </c>
      <c r="R7" s="16">
        <v>28099.999999999989</v>
      </c>
      <c r="S7" s="16">
        <v>25721.999999999993</v>
      </c>
      <c r="T7" s="9">
        <f t="shared" si="4"/>
        <v>1.8490008552989635E-2</v>
      </c>
      <c r="V7" s="16">
        <v>26842.999999999985</v>
      </c>
      <c r="W7" s="16">
        <v>32852.000000000015</v>
      </c>
      <c r="X7" s="9">
        <f t="shared" si="5"/>
        <v>-1.8291123828077516E-2</v>
      </c>
      <c r="Z7" t="s">
        <v>27</v>
      </c>
      <c r="AA7" s="11">
        <f t="shared" si="6"/>
        <v>2.2512689610656288E-2</v>
      </c>
      <c r="AB7" s="11">
        <f t="shared" si="7"/>
        <v>2.1767058538359141E-2</v>
      </c>
      <c r="AC7" t="s">
        <v>27</v>
      </c>
    </row>
    <row r="8" spans="1:29" ht="12.75" x14ac:dyDescent="0.2">
      <c r="A8" s="1" t="s">
        <v>7</v>
      </c>
      <c r="B8" s="15">
        <v>28645.000000000047</v>
      </c>
      <c r="C8" s="16">
        <v>27415.999999999985</v>
      </c>
      <c r="D8" s="9">
        <f t="shared" si="0"/>
        <v>4.4827837758975253E-2</v>
      </c>
      <c r="F8" s="15">
        <v>27778.000000000029</v>
      </c>
      <c r="G8" s="16">
        <v>30089.000000000007</v>
      </c>
      <c r="H8" s="9">
        <f t="shared" si="1"/>
        <v>-1.5361095416929626E-2</v>
      </c>
      <c r="J8" s="15">
        <v>27655.000000000044</v>
      </c>
      <c r="K8" s="16">
        <v>21890</v>
      </c>
      <c r="L8" s="9">
        <f t="shared" si="2"/>
        <v>2.633622658748307E-2</v>
      </c>
      <c r="N8" s="16">
        <v>6631.0000000000036</v>
      </c>
      <c r="O8" s="16">
        <v>6187.0000000000045</v>
      </c>
      <c r="P8" s="9">
        <f t="shared" si="3"/>
        <v>7.176337481816697E-2</v>
      </c>
      <c r="R8" s="16">
        <v>6119.0000000000009</v>
      </c>
      <c r="S8" s="16">
        <v>5569.9999999999991</v>
      </c>
      <c r="T8" s="9">
        <f t="shared" si="4"/>
        <v>1.9712746858168817E-2</v>
      </c>
      <c r="V8" s="16">
        <v>6419.0000000000118</v>
      </c>
      <c r="W8" s="16">
        <v>5464.0000000000055</v>
      </c>
      <c r="X8" s="9">
        <f t="shared" si="5"/>
        <v>1.7478038067350023E-2</v>
      </c>
      <c r="Z8" t="s">
        <v>28</v>
      </c>
      <c r="AA8" s="11">
        <f t="shared" si="6"/>
        <v>-1.7642079341259852E-2</v>
      </c>
      <c r="AB8" s="11">
        <f t="shared" si="7"/>
        <v>-1.8291123828077516E-2</v>
      </c>
      <c r="AC8" t="s">
        <v>28</v>
      </c>
    </row>
    <row r="9" spans="1:29" ht="12.75" x14ac:dyDescent="0.2">
      <c r="A9" s="1" t="s">
        <v>8</v>
      </c>
      <c r="B9" s="15">
        <v>35835.999999999985</v>
      </c>
      <c r="C9" s="16">
        <v>34813.000000000007</v>
      </c>
      <c r="D9" s="9">
        <f t="shared" si="0"/>
        <v>2.938557435440714E-2</v>
      </c>
      <c r="F9" s="15">
        <v>33874</v>
      </c>
      <c r="G9" s="16">
        <v>29286.999999999975</v>
      </c>
      <c r="H9" s="9">
        <f t="shared" si="1"/>
        <v>3.1324478437532208E-2</v>
      </c>
      <c r="J9" s="15">
        <v>32621.999999999993</v>
      </c>
      <c r="K9" s="16">
        <v>21504.000000000004</v>
      </c>
      <c r="L9" s="9">
        <f t="shared" si="2"/>
        <v>5.1702008928571373E-2</v>
      </c>
      <c r="N9" s="16">
        <v>16876.999999999996</v>
      </c>
      <c r="O9" s="16">
        <v>16101.999999999995</v>
      </c>
      <c r="P9" s="9">
        <f t="shared" si="3"/>
        <v>4.8130666997888483E-2</v>
      </c>
      <c r="R9" s="16">
        <v>16168.000000000002</v>
      </c>
      <c r="S9" s="16">
        <v>13090.999999999998</v>
      </c>
      <c r="T9" s="9">
        <f t="shared" si="4"/>
        <v>4.7009395768085008E-2</v>
      </c>
      <c r="V9" s="16">
        <v>15535.999999999989</v>
      </c>
      <c r="W9" s="16">
        <v>10742.999999999995</v>
      </c>
      <c r="X9" s="9">
        <f t="shared" si="5"/>
        <v>4.4615098203481307E-2</v>
      </c>
      <c r="Z9" t="s">
        <v>29</v>
      </c>
      <c r="AA9" s="11">
        <f t="shared" si="6"/>
        <v>2.633622658748307E-2</v>
      </c>
      <c r="AB9" s="11">
        <f t="shared" si="7"/>
        <v>1.7478038067350023E-2</v>
      </c>
      <c r="AC9" t="s">
        <v>29</v>
      </c>
    </row>
    <row r="10" spans="1:29" ht="12.75" x14ac:dyDescent="0.2">
      <c r="A10" s="1" t="s">
        <v>14</v>
      </c>
      <c r="B10" s="15">
        <v>22847.000000000007</v>
      </c>
      <c r="C10" s="16">
        <v>22081.000000000011</v>
      </c>
      <c r="D10" s="9">
        <f t="shared" si="0"/>
        <v>3.4690457859698265E-2</v>
      </c>
      <c r="F10" s="15">
        <v>22496.000000000011</v>
      </c>
      <c r="G10" s="16">
        <v>19154.000000000011</v>
      </c>
      <c r="H10" s="9">
        <f t="shared" si="1"/>
        <v>3.4896105252166618E-2</v>
      </c>
      <c r="J10" s="15">
        <v>21530.000000000007</v>
      </c>
      <c r="K10" s="16">
        <v>10191.000000000013</v>
      </c>
      <c r="L10" s="9">
        <f t="shared" si="2"/>
        <v>0.11126484152683722</v>
      </c>
      <c r="N10" s="16">
        <v>8111.0000000000027</v>
      </c>
      <c r="O10" s="16">
        <v>7218.9999999999973</v>
      </c>
      <c r="P10" s="9">
        <f t="shared" si="3"/>
        <v>0.12356282033522725</v>
      </c>
      <c r="R10" s="16">
        <v>7855.0000000000045</v>
      </c>
      <c r="S10" s="16">
        <v>5251.0000000000027</v>
      </c>
      <c r="T10" s="9">
        <f t="shared" si="4"/>
        <v>9.9181108360312326E-2</v>
      </c>
      <c r="V10" s="16">
        <v>7917.0000000000018</v>
      </c>
      <c r="W10" s="16">
        <v>3431.0000000000005</v>
      </c>
      <c r="X10" s="9">
        <f t="shared" si="5"/>
        <v>0.13074905275429907</v>
      </c>
      <c r="Z10" t="s">
        <v>30</v>
      </c>
      <c r="AA10" s="11">
        <f t="shared" si="6"/>
        <v>5.1702008928571373E-2</v>
      </c>
      <c r="AB10" s="11">
        <f t="shared" si="7"/>
        <v>4.4615098203481307E-2</v>
      </c>
      <c r="AC10" t="s">
        <v>30</v>
      </c>
    </row>
    <row r="11" spans="1:29" ht="12.75" x14ac:dyDescent="0.2">
      <c r="A11" s="1" t="s">
        <v>15</v>
      </c>
      <c r="B11" s="15">
        <v>8641.9999999999982</v>
      </c>
      <c r="C11" s="16">
        <v>8785.9999999999982</v>
      </c>
      <c r="D11" s="9">
        <f t="shared" si="0"/>
        <v>-1.6389710903710442E-2</v>
      </c>
      <c r="F11" s="15">
        <v>8250</v>
      </c>
      <c r="G11" s="16">
        <v>7916.9999999999955</v>
      </c>
      <c r="H11" s="9">
        <f t="shared" si="1"/>
        <v>8.4122773777947305E-3</v>
      </c>
      <c r="J11" s="15">
        <v>7985.9999999999973</v>
      </c>
      <c r="K11" s="16">
        <v>7441.9999999999945</v>
      </c>
      <c r="L11" s="9">
        <f t="shared" si="2"/>
        <v>7.3098629400699224E-3</v>
      </c>
      <c r="N11" s="16">
        <v>926.00000000000091</v>
      </c>
      <c r="O11" s="16">
        <v>1023.9999999999999</v>
      </c>
      <c r="P11" s="9">
        <f t="shared" si="3"/>
        <v>-9.5703124999999001E-2</v>
      </c>
      <c r="R11" s="16">
        <v>824.00000000000045</v>
      </c>
      <c r="S11" s="16">
        <v>861.99999999999977</v>
      </c>
      <c r="T11" s="9">
        <f t="shared" si="4"/>
        <v>-8.8167053364267556E-3</v>
      </c>
      <c r="V11" s="16">
        <v>839.99999999999898</v>
      </c>
      <c r="W11" s="16">
        <v>973.99999999999955</v>
      </c>
      <c r="X11" s="9">
        <f t="shared" si="5"/>
        <v>-1.3757700205338874E-2</v>
      </c>
      <c r="Z11" t="s">
        <v>31</v>
      </c>
      <c r="AA11" s="11">
        <f t="shared" si="6"/>
        <v>0.11126484152683722</v>
      </c>
      <c r="AB11" s="11">
        <f t="shared" si="7"/>
        <v>0.13074905275429907</v>
      </c>
      <c r="AC11" t="s">
        <v>31</v>
      </c>
    </row>
    <row r="12" spans="1:29" ht="12.75" x14ac:dyDescent="0.2">
      <c r="A12" s="1" t="s">
        <v>9</v>
      </c>
      <c r="B12" s="15">
        <v>15216.999999999987</v>
      </c>
      <c r="C12" s="16">
        <v>15446.999999999976</v>
      </c>
      <c r="D12" s="9">
        <f t="shared" si="0"/>
        <v>-1.4889622580435691E-2</v>
      </c>
      <c r="F12" s="15">
        <v>14056</v>
      </c>
      <c r="G12" s="16">
        <v>13812.000000000002</v>
      </c>
      <c r="H12" s="9">
        <f t="shared" si="1"/>
        <v>3.533159571387179E-3</v>
      </c>
      <c r="J12" s="15">
        <v>13329.000000000002</v>
      </c>
      <c r="K12" s="16">
        <v>12091.000000000011</v>
      </c>
      <c r="L12" s="9">
        <f t="shared" si="2"/>
        <v>1.0239020759242323E-2</v>
      </c>
      <c r="N12" s="16">
        <v>6496.0000000000009</v>
      </c>
      <c r="O12" s="16">
        <v>6361.9999999999991</v>
      </c>
      <c r="P12" s="9">
        <f t="shared" si="3"/>
        <v>2.1062558943728771E-2</v>
      </c>
      <c r="R12" s="16">
        <v>5980</v>
      </c>
      <c r="S12" s="16">
        <v>5484</v>
      </c>
      <c r="T12" s="9">
        <f t="shared" si="4"/>
        <v>1.8088986141502561E-2</v>
      </c>
      <c r="V12" s="16">
        <v>5725.9999999999936</v>
      </c>
      <c r="W12" s="16">
        <v>6051.0000000000027</v>
      </c>
      <c r="X12" s="9">
        <f t="shared" si="5"/>
        <v>-5.3710130556934186E-3</v>
      </c>
      <c r="Z12" t="s">
        <v>32</v>
      </c>
      <c r="AA12" s="11">
        <f t="shared" si="6"/>
        <v>7.3098629400699224E-3</v>
      </c>
      <c r="AB12" s="11">
        <f t="shared" si="7"/>
        <v>-1.3757700205338874E-2</v>
      </c>
      <c r="AC12" t="s">
        <v>32</v>
      </c>
    </row>
    <row r="13" spans="1:29" ht="12.75" x14ac:dyDescent="0.2">
      <c r="A13" s="1" t="s">
        <v>10</v>
      </c>
      <c r="B13" s="15">
        <v>21712.000000000022</v>
      </c>
      <c r="C13" s="16">
        <v>21561.000000000015</v>
      </c>
      <c r="D13" s="9">
        <f t="shared" si="0"/>
        <v>7.0033857427767021E-3</v>
      </c>
      <c r="F13" s="15">
        <v>20600.000000000011</v>
      </c>
      <c r="G13" s="16">
        <v>19386.999999999978</v>
      </c>
      <c r="H13" s="9">
        <f t="shared" si="1"/>
        <v>1.2513540001031975E-2</v>
      </c>
      <c r="J13" s="15">
        <v>19852</v>
      </c>
      <c r="K13" s="16">
        <v>19556.999999999996</v>
      </c>
      <c r="L13" s="9">
        <f t="shared" si="2"/>
        <v>1.5084113105282126E-3</v>
      </c>
      <c r="N13" s="16">
        <v>6054.0000000000109</v>
      </c>
      <c r="O13" s="16">
        <v>5595.9999999999991</v>
      </c>
      <c r="P13" s="9">
        <f t="shared" si="3"/>
        <v>8.1844174410295123E-2</v>
      </c>
      <c r="R13" s="16">
        <v>5477.9999999999973</v>
      </c>
      <c r="S13" s="16">
        <v>4470.9999999999945</v>
      </c>
      <c r="T13" s="9">
        <f t="shared" si="4"/>
        <v>4.5045851040035959E-2</v>
      </c>
      <c r="V13" s="16">
        <v>5299.0000000000018</v>
      </c>
      <c r="W13" s="16">
        <v>5114.9999999999945</v>
      </c>
      <c r="X13" s="9">
        <f t="shared" si="5"/>
        <v>3.5972629521018097E-3</v>
      </c>
      <c r="Z13" t="s">
        <v>33</v>
      </c>
      <c r="AA13" s="11">
        <f t="shared" si="6"/>
        <v>1.0239020759242323E-2</v>
      </c>
      <c r="AB13" s="11">
        <f t="shared" si="7"/>
        <v>-5.3710130556934186E-3</v>
      </c>
      <c r="AC13" t="s">
        <v>33</v>
      </c>
    </row>
    <row r="14" spans="1:29" ht="12.75" x14ac:dyDescent="0.2">
      <c r="A14" s="1" t="s">
        <v>11</v>
      </c>
      <c r="B14" s="17">
        <v>17784.000000000018</v>
      </c>
      <c r="C14" s="18">
        <v>17287.000000000011</v>
      </c>
      <c r="D14" s="9">
        <f t="shared" si="0"/>
        <v>2.8749927691329225E-2</v>
      </c>
      <c r="F14" s="17">
        <v>16694.999999999996</v>
      </c>
      <c r="G14" s="18">
        <v>15429.000000000005</v>
      </c>
      <c r="H14" s="9">
        <f t="shared" si="1"/>
        <v>1.6410655259576013E-2</v>
      </c>
      <c r="J14" s="17">
        <v>15598.999999999996</v>
      </c>
      <c r="K14" s="18">
        <v>15548.999999999991</v>
      </c>
      <c r="L14" s="9">
        <f t="shared" si="2"/>
        <v>3.215640877227255E-4</v>
      </c>
      <c r="N14" s="18">
        <v>10050.000000000002</v>
      </c>
      <c r="O14" s="18">
        <v>8761.9999999999927</v>
      </c>
      <c r="P14" s="9">
        <f t="shared" si="3"/>
        <v>0.1469984021912818</v>
      </c>
      <c r="R14" s="18">
        <v>9270.9999999999982</v>
      </c>
      <c r="S14" s="18">
        <v>7277.0000000000073</v>
      </c>
      <c r="T14" s="9">
        <f t="shared" si="4"/>
        <v>5.4802803353029804E-2</v>
      </c>
      <c r="V14" s="18">
        <v>8938.0000000000036</v>
      </c>
      <c r="W14" s="18">
        <v>10122.000000000018</v>
      </c>
      <c r="X14" s="9">
        <f t="shared" si="5"/>
        <v>-1.169729302509398E-2</v>
      </c>
      <c r="Z14" t="s">
        <v>34</v>
      </c>
      <c r="AA14" s="11">
        <f t="shared" si="6"/>
        <v>1.5084113105282126E-3</v>
      </c>
      <c r="AB14" s="11">
        <f t="shared" si="7"/>
        <v>3.5972629521018097E-3</v>
      </c>
      <c r="AC14" t="s">
        <v>34</v>
      </c>
    </row>
    <row r="15" spans="1:29" ht="12.75" x14ac:dyDescent="0.2">
      <c r="Z15" t="s">
        <v>35</v>
      </c>
      <c r="AA15" s="11">
        <f t="shared" si="6"/>
        <v>3.215640877227255E-4</v>
      </c>
      <c r="AB15" s="11">
        <f t="shared" si="7"/>
        <v>-1.169729302509398E-2</v>
      </c>
      <c r="AC15" t="s">
        <v>35</v>
      </c>
    </row>
    <row r="16" spans="1:29" ht="12.75" x14ac:dyDescent="0.2">
      <c r="Z16"/>
      <c r="AA16" s="11"/>
      <c r="AB16"/>
      <c r="AC16" s="11"/>
    </row>
    <row r="17" spans="26:29" ht="12.75" x14ac:dyDescent="0.2">
      <c r="Z17" s="12" t="s">
        <v>36</v>
      </c>
      <c r="AA17" s="11"/>
      <c r="AB17"/>
      <c r="AC17" s="11"/>
    </row>
  </sheetData>
  <mergeCells count="2">
    <mergeCell ref="B1:L1"/>
    <mergeCell ref="N1:X1"/>
  </mergeCells>
  <phoneticPr fontId="1" type="noConversion"/>
  <printOptions headings="1"/>
  <pageMargins left="0.25" right="0.25" top="0.75" bottom="0.75" header="0.3" footer="0.3"/>
  <pageSetup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Table</vt:lpstr>
      <vt:lpstr>Data</vt:lpstr>
      <vt:lpstr>Sheet3</vt:lpstr>
      <vt:lpstr>'Final Table'!Print_Area</vt:lpstr>
      <vt:lpstr>Data!Print_Titles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2019-08-12T18:29:33Z</cp:lastPrinted>
  <dcterms:created xsi:type="dcterms:W3CDTF">2009-06-19T14:43:41Z</dcterms:created>
  <dcterms:modified xsi:type="dcterms:W3CDTF">2021-09-24T13:33:17Z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c02945b5-761a-46cb-8862-179ef0f097a7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